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095" windowHeight="505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'11'!$A$1:$I$25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'2-1'!$A$1:$Y$24</definedName>
    <definedName name="_xlnm.Print_Area" localSheetId="6">'3'!$A$1:$F$15</definedName>
    <definedName name="_xlnm.Print_Area" localSheetId="7">'4'!$A$1:$P$16</definedName>
    <definedName name="_xlnm.Print_Area" localSheetId="8">'4-0'!$A$1:$G$28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'4-2'!$A$1:$G$13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<sst xmlns="http://schemas.openxmlformats.org/spreadsheetml/2006/main" count="1024" uniqueCount="478">
  <si>
    <t>峨眉山市X单位</t>
  </si>
  <si>
    <t>2020年部门预算</t>
  </si>
  <si>
    <t>表1</t>
  </si>
  <si>
    <t>收支预算总表</t>
  </si>
  <si>
    <t>单位：峨眉山市工商联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</si>
  <si>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</si>
  <si>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</si>
  <si>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</si>
  <si>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</si>
  <si>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</si>
  <si>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</si>
  <si>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</si>
  <si>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</si>
  <si>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</si>
  <si>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</si>
  <si>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</si>
  <si>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</si>
  <si>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</si>
  <si>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</si>
  <si>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</si>
  <si>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</si>
  <si>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</si>
  <si>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</si>
  <si>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</si>
  <si>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</si>
  <si>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</si>
  <si>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</si>
  <si>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</si>
  <si>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</si>
  <si>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</si>
  <si>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</si>
  <si>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</si>
  <si>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</si>
  <si>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</si>
  <si>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</si>
  <si>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</si>
  <si>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</si>
  <si>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</si>
  <si>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</si>
  <si>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</si>
  <si>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</si>
  <si>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</si>
  <si>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</si>
  <si>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</si>
  <si>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</si>
  <si>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</si>
  <si>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</si>
  <si>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</si>
  <si>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</si>
  <si>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</si>
  <si>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</si>
  <si>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</si>
  <si>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</si>
  <si>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</si>
  <si>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</si>
  <si>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</si>
  <si>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</si>
  <si>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</si>
  <si>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</si>
  <si>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</si>
  <si>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</si>
  <si>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</si>
  <si>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</si>
  <si>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</si>
  <si>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</si>
  <si>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</si>
  <si>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</si>
  <si>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</si>
  <si>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</si>
  <si>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</si>
  <si>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</si>
  <si>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</si>
  <si>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</si>
  <si>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</si>
  <si>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</si>
  <si>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</si>
  <si>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</si>
  <si>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</si>
  <si>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</si>
  <si>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</si>
  <si>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</si>
  <si>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205</t>
  </si>
  <si>
    <t>统战部</t>
  </si>
  <si>
    <t xml:space="preserve">  205002</t>
  </si>
  <si>
    <t xml:space="preserve">  峨眉山市工商联</t>
  </si>
  <si>
    <t>201</t>
  </si>
  <si>
    <t>28</t>
  </si>
  <si>
    <t>01</t>
  </si>
  <si>
    <t xml:space="preserve">    205002</t>
  </si>
  <si>
    <t xml:space="preserve">    行政运行（民主）</t>
  </si>
  <si>
    <t>02</t>
  </si>
  <si>
    <t xml:space="preserve">    一般行政管理事务（民主）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</si>
  <si>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</si>
  <si>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</si>
  <si>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</si>
  <si>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</si>
  <si>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</si>
  <si>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</si>
  <si>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</si>
  <si>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</si>
  <si>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</si>
  <si>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</si>
  <si>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</si>
  <si>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</si>
  <si>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</si>
  <si>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</si>
  <si>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</si>
  <si>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</si>
  <si>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</si>
  <si>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</si>
  <si>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</si>
  <si>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</si>
  <si>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</si>
  <si>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</si>
  <si>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</si>
  <si>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</si>
  <si>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</si>
  <si>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</si>
  <si>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</si>
  <si>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</si>
  <si>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</si>
  <si>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</si>
  <si>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</si>
  <si>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</si>
  <si>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</si>
  <si>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</si>
  <si>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</si>
  <si>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</si>
  <si>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</si>
  <si>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</si>
  <si>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</si>
  <si>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</si>
  <si>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</si>
  <si>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</si>
  <si>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</si>
  <si>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</si>
  <si>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</si>
  <si>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</si>
  <si>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</si>
  <si>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</si>
  <si>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</si>
  <si>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</si>
  <si>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</si>
  <si>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</si>
  <si>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</si>
  <si>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</si>
  <si>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</si>
  <si>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</si>
  <si>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</si>
  <si>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</si>
  <si>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</si>
  <si>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</si>
  <si>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</si>
  <si>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</si>
  <si>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</si>
  <si>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</si>
  <si>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</si>
  <si>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</si>
  <si>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</si>
  <si>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</si>
  <si>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</si>
  <si>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</si>
  <si>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</si>
  <si>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</si>
  <si>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</si>
  <si>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</si>
  <si>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</si>
  <si>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</si>
  <si>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205002</t>
  </si>
  <si>
    <t>峨眉山市工商联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</si>
  <si>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</si>
  <si>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</si>
  <si>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</si>
  <si>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</si>
  <si>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</si>
  <si>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</si>
  <si>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</si>
  <si>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</si>
  <si>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</si>
  <si>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</si>
  <si>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</si>
  <si>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</si>
  <si>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</si>
  <si>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</si>
  <si>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</si>
  <si>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</si>
  <si>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</si>
  <si>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</si>
  <si>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</si>
  <si>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</si>
  <si>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</si>
  <si>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</si>
  <si>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</si>
  <si>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</si>
  <si>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</si>
  <si>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</si>
  <si>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</si>
  <si>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</si>
  <si>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</si>
  <si>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</si>
  <si>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</si>
  <si>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</si>
  <si>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</si>
  <si>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</si>
  <si>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</si>
  <si>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</si>
  <si>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</si>
  <si>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</si>
  <si>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</si>
  <si>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</si>
  <si>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</si>
  <si>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</si>
  <si>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</si>
  <si>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</si>
  <si>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</si>
  <si>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</si>
  <si>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</si>
  <si>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</si>
  <si>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</si>
  <si>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</si>
  <si>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</si>
  <si>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</si>
  <si>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</si>
  <si>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</si>
  <si>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</si>
  <si>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</si>
  <si>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</si>
  <si>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</si>
  <si>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</si>
  <si>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</si>
  <si>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</si>
  <si>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</si>
  <si>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</si>
  <si>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</si>
  <si>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</si>
  <si>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</si>
  <si>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</si>
  <si>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</si>
  <si>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</si>
  <si>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</si>
  <si>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</si>
  <si>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</si>
  <si>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</si>
  <si>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</si>
  <si>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</si>
  <si>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</si>
  <si>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</si>
  <si>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</si>
  <si>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</si>
  <si>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</si>
  <si>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</si>
  <si>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</si>
  <si>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</si>
  <si>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</si>
  <si>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</si>
  <si>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</si>
  <si>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</si>
  <si>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</si>
  <si>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</si>
  <si>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</si>
  <si>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</si>
  <si>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</si>
  <si>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</si>
  <si>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</si>
  <si>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</si>
  <si>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</si>
  <si>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</si>
  <si>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</si>
  <si>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</si>
  <si>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</si>
  <si>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</si>
  <si>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</si>
  <si>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</si>
  <si>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</si>
  <si>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</si>
  <si>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</si>
  <si>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</si>
  <si>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</si>
  <si>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</si>
  <si>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</si>
  <si>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</si>
  <si>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</si>
  <si>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</si>
  <si>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</si>
  <si>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</si>
  <si>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</si>
  <si>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</si>
  <si>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</si>
  <si>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</si>
  <si>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</si>
  <si>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</si>
  <si>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</si>
  <si>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</si>
  <si>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</si>
  <si>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</si>
  <si>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</si>
  <si>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</si>
  <si>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</si>
  <si>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</si>
  <si>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</si>
  <si>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</si>
  <si>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</si>
  <si>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</si>
  <si>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</si>
  <si>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</si>
  <si>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</si>
  <si>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</si>
  <si>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</si>
  <si>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</si>
  <si>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</si>
  <si>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</si>
  <si>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</si>
  <si>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</si>
  <si>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</si>
  <si>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</si>
  <si>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</si>
  <si>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</si>
  <si>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</si>
  <si>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</si>
  <si>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</si>
  <si>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</si>
  <si>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</si>
  <si>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</si>
  <si>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</si>
  <si>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</si>
  <si>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</si>
  <si>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</si>
  <si>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</si>
  <si>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</si>
  <si>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</si>
  <si>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</si>
  <si>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</si>
  <si>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</si>
  <si>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</si>
  <si>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</si>
  <si>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</si>
  <si>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</si>
  <si>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</si>
  <si>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</si>
  <si>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</si>
  <si>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</si>
  <si>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</si>
  <si>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</si>
  <si>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</si>
  <si>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</si>
  <si>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</si>
  <si>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</si>
  <si>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</si>
  <si>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</si>
  <si>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</si>
  <si>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</si>
  <si>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</si>
  <si>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</si>
  <si>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</si>
  <si>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</si>
  <si>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</si>
  <si>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</si>
  <si>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</si>
  <si>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</si>
  <si>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</si>
  <si>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</si>
  <si>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</si>
  <si>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</si>
  <si>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</si>
  <si>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</si>
  <si>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</si>
  <si>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</si>
  <si>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</si>
  <si>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</si>
  <si>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</si>
  <si>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办公楼运行维护管理费</t>
  </si>
  <si>
    <t>政务运转类</t>
  </si>
  <si>
    <t xml:space="preserve">    非公经济人士学习培训费</t>
  </si>
  <si>
    <t>政务专项类</t>
  </si>
  <si>
    <t xml:space="preserve">    工商联基层组织建设费</t>
  </si>
  <si>
    <t xml:space="preserve">    调研经费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</si>
  <si>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</si>
  <si>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</si>
  <si>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</si>
  <si>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</si>
  <si>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</si>
  <si>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</si>
  <si>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</si>
  <si>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</si>
  <si>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</si>
  <si>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</si>
  <si>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</si>
  <si>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</si>
  <si>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</si>
  <si>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</si>
  <si>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</si>
  <si>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</si>
  <si>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</si>
  <si>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</si>
  <si>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</si>
  <si>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</si>
  <si>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</si>
  <si>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</si>
  <si>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</si>
  <si>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</si>
  <si>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</si>
  <si>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</si>
  <si>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</si>
  <si>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</si>
  <si>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</si>
  <si>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</si>
  <si>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</si>
  <si>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</si>
  <si>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</si>
  <si>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</si>
  <si>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</si>
  <si>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</si>
  <si>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</si>
  <si>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</si>
  <si>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</si>
  <si>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办公楼运行维护管理费</t>
  </si>
  <si>
    <t>办公楼正常运行</t>
  </si>
  <si>
    <t>调研经费</t>
  </si>
  <si>
    <t>走访调研企业</t>
  </si>
  <si>
    <t>工商联基层组织建设费</t>
  </si>
  <si>
    <t>基层组织建设</t>
  </si>
  <si>
    <t>非公经济人士学习培训费</t>
  </si>
  <si>
    <t>组织各类培训</t>
  </si>
  <si>
    <t>行政运行</t>
  </si>
  <si>
    <t>金额合计</t>
  </si>
  <si>
    <t>年度
总体
目标</t>
  </si>
  <si>
    <t>加强组织建设和学习培训工作；发挥工商联在经济建设中的桥梁和纽带作用；积极发挥在非公有制经济人士参与政治和社会事务中的重要作用；引导民营企业积极履行社会责任；完成市委、政府交办的其他工作.：加强组织建设和学习培训，发挥工商联在经济建设中的作用，积极引导企业履行社会责任等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</si>
  <si>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</si>
  <si>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</si>
  <si>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</si>
  <si>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</si>
  <si>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</si>
  <si>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</si>
  <si>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</si>
  <si>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加强组织建设和学习培训</t>
  </si>
  <si>
    <t>质量指标</t>
  </si>
  <si>
    <t>发挥工商联在经济建设中桥梁和纽带作用</t>
  </si>
  <si>
    <t>发挥工商联在经济建设中的作用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</si>
  <si>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</si>
  <si>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</si>
  <si>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</si>
  <si>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</si>
  <si>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</si>
  <si>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</si>
  <si>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</si>
  <si>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</si>
  <si>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</si>
  <si>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</si>
  <si>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</si>
  <si>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</si>
  <si>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</si>
  <si>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</si>
  <si>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</si>
  <si>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</si>
  <si>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</si>
  <si>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</si>
  <si>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</si>
  <si>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</si>
  <si>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</si>
  <si>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确保工商联和民主党派大楼正常运转</t>
  </si>
  <si>
    <t>正常运行</t>
  </si>
  <si>
    <t>物业管理正常运行</t>
  </si>
  <si>
    <t>物业正常运行</t>
  </si>
  <si>
    <t>管网畅通</t>
  </si>
  <si>
    <t>社会效益指标</t>
  </si>
  <si>
    <t>工商联及民主党派办公楼干净整洁</t>
  </si>
  <si>
    <t>干净整洁</t>
  </si>
  <si>
    <t>每年组织各类培训和外出培训</t>
  </si>
  <si>
    <t>举办2期大型培训</t>
  </si>
  <si>
    <t>提高非公经济人士的法律和管理能力</t>
  </si>
  <si>
    <t>促进非公企业健康发展</t>
  </si>
  <si>
    <t>确保基层商会工作正常运转</t>
  </si>
  <si>
    <t>建设基层组织</t>
  </si>
  <si>
    <t>全年基层商会健康发展</t>
  </si>
  <si>
    <t>走访企业形成走访报告2篇、调研文章1篇、上交各类提案10以上。</t>
  </si>
  <si>
    <t>走访企业形成走访报告</t>
  </si>
  <si>
    <t>为企业服务</t>
  </si>
  <si>
    <t>实现民营企业健康发展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</si>
</sst>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/>
    <xf numFmtId="0" fontId="5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K1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266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267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K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211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213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268</v>
      </c>
      <c r="I5" s="147" t="s">
        <v>269</v>
      </c>
      <c r="J5" s="147" t="s">
        <v>270</v>
      </c>
      <c r="K5" s="147" t="s">
        <v>271</v>
      </c>
      <c r="L5" s="147" t="s">
        <v>272</v>
      </c>
      <c r="M5" s="147" t="s">
        <v>273</v>
      </c>
      <c r="N5" s="147" t="s">
        <v>274</v>
      </c>
      <c r="O5" s="147" t="s">
        <v>275</v>
      </c>
      <c r="P5" s="147" t="s">
        <v>276</v>
      </c>
      <c r="Q5" s="147" t="s">
        <v>277</v>
      </c>
      <c r="R5" s="147" t="s">
        <v>278</v>
      </c>
      <c r="S5" s="147" t="s">
        <v>279</v>
      </c>
      <c r="T5" s="147" t="s">
        <v>280</v>
      </c>
      <c r="U5" s="147" t="s">
        <v>167</v>
      </c>
      <c r="V5" s="147" t="s">
        <v>281</v>
      </c>
      <c r="W5" s="147" t="s">
        <v>282</v>
      </c>
      <c r="X5" s="147" t="s">
        <v>283</v>
      </c>
      <c r="Y5" s="147" t="s">
        <v>284</v>
      </c>
      <c r="Z5" s="147" t="s">
        <v>285</v>
      </c>
      <c r="AA5" s="147" t="s">
        <v>286</v>
      </c>
      <c r="AB5" s="147" t="s">
        <v>287</v>
      </c>
      <c r="AC5" s="147" t="s">
        <v>288</v>
      </c>
      <c r="AD5" s="147" t="s">
        <v>289</v>
      </c>
      <c r="AE5" s="147" t="s">
        <v>290</v>
      </c>
      <c r="AF5" s="147" t="s">
        <v>291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f t="shared" ref="F7:AF7" si="0">F8</f>
        <v>326286</v>
      </c>
      <c r="G7" s="151">
        <f t="shared" si="0"/>
        <v>326226</v>
      </c>
      <c r="H7" s="151">
        <f t="shared" si="0"/>
        <v>107124</v>
      </c>
      <c r="I7" s="151">
        <f t="shared" si="0"/>
        <v>84360</v>
      </c>
      <c r="J7" s="163">
        <f t="shared" si="0"/>
        <v>8927</v>
      </c>
      <c r="K7" s="151">
        <f t="shared" si="0"/>
        <v>15840</v>
      </c>
      <c r="L7" s="151">
        <f t="shared" si="0"/>
        <v>0</v>
      </c>
      <c r="M7" s="151">
        <f t="shared" si="0"/>
        <v>32065.76</v>
      </c>
      <c r="N7" s="151">
        <f t="shared" si="0"/>
        <v>16032.88</v>
      </c>
      <c r="O7" s="151">
        <f t="shared" si="0"/>
        <v>12225.07</v>
      </c>
      <c r="P7" s="151">
        <f t="shared" si="0"/>
        <v>0</v>
      </c>
      <c r="Q7" s="151">
        <f t="shared" si="0"/>
        <v>1603.29</v>
      </c>
      <c r="R7" s="151">
        <f t="shared" si="0"/>
        <v>48048</v>
      </c>
      <c r="S7" s="151">
        <f t="shared" si="0"/>
        <v>0</v>
      </c>
      <c r="T7" s="151">
        <f t="shared" si="0"/>
        <v>0</v>
      </c>
      <c r="U7" s="151">
        <f t="shared" si="0"/>
        <v>60</v>
      </c>
      <c r="V7" s="151">
        <f t="shared" si="0"/>
        <v>0</v>
      </c>
      <c r="W7" s="151">
        <f t="shared" si="0"/>
        <v>0</v>
      </c>
      <c r="X7" s="151">
        <f t="shared" si="0"/>
        <v>0</v>
      </c>
      <c r="Y7" s="151">
        <f t="shared" si="0"/>
        <v>0</v>
      </c>
      <c r="Z7" s="151">
        <f t="shared" si="0"/>
        <v>0</v>
      </c>
      <c r="AA7" s="151">
        <f t="shared" si="0"/>
        <v>0</v>
      </c>
      <c r="AB7" s="151">
        <f t="shared" si="0"/>
        <v>0</v>
      </c>
      <c r="AC7" s="151">
        <f t="shared" si="0"/>
        <v>0</v>
      </c>
      <c r="AD7" s="151">
        <f t="shared" si="0"/>
        <v>60</v>
      </c>
      <c r="AE7" s="151">
        <f t="shared" si="0"/>
        <v>0</v>
      </c>
      <c r="AF7" s="151">
        <f t="shared" si="0"/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f t="shared" ref="F8:AF8" si="1">F9</f>
        <v>326286</v>
      </c>
      <c r="G8" s="151">
        <f t="shared" si="1"/>
        <v>326226</v>
      </c>
      <c r="H8" s="151">
        <f t="shared" si="1"/>
        <v>107124</v>
      </c>
      <c r="I8" s="151">
        <f t="shared" si="1"/>
        <v>84360</v>
      </c>
      <c r="J8" s="163">
        <f t="shared" si="1"/>
        <v>8927</v>
      </c>
      <c r="K8" s="151">
        <f t="shared" si="1"/>
        <v>15840</v>
      </c>
      <c r="L8" s="151">
        <f t="shared" si="1"/>
        <v>0</v>
      </c>
      <c r="M8" s="151">
        <f t="shared" si="1"/>
        <v>32065.76</v>
      </c>
      <c r="N8" s="151">
        <f t="shared" si="1"/>
        <v>16032.88</v>
      </c>
      <c r="O8" s="151">
        <f t="shared" si="1"/>
        <v>12225.07</v>
      </c>
      <c r="P8" s="151">
        <f t="shared" si="1"/>
        <v>0</v>
      </c>
      <c r="Q8" s="151">
        <f t="shared" si="1"/>
        <v>1603.29</v>
      </c>
      <c r="R8" s="151">
        <f t="shared" si="1"/>
        <v>48048</v>
      </c>
      <c r="S8" s="151">
        <f t="shared" si="1"/>
        <v>0</v>
      </c>
      <c r="T8" s="151">
        <f t="shared" si="1"/>
        <v>0</v>
      </c>
      <c r="U8" s="151">
        <f t="shared" si="1"/>
        <v>60</v>
      </c>
      <c r="V8" s="151">
        <f t="shared" si="1"/>
        <v>0</v>
      </c>
      <c r="W8" s="151">
        <f t="shared" si="1"/>
        <v>0</v>
      </c>
      <c r="X8" s="151">
        <f t="shared" si="1"/>
        <v>0</v>
      </c>
      <c r="Y8" s="151">
        <f t="shared" si="1"/>
        <v>0</v>
      </c>
      <c r="Z8" s="151">
        <f t="shared" si="1"/>
        <v>0</v>
      </c>
      <c r="AA8" s="151">
        <f t="shared" si="1"/>
        <v>0</v>
      </c>
      <c r="AB8" s="151">
        <f t="shared" si="1"/>
        <v>0</v>
      </c>
      <c r="AC8" s="151">
        <f t="shared" si="1"/>
        <v>0</v>
      </c>
      <c r="AD8" s="151">
        <f t="shared" si="1"/>
        <v>60</v>
      </c>
      <c r="AE8" s="151">
        <f t="shared" si="1"/>
        <v>0</v>
      </c>
      <c r="AF8" s="151">
        <f t="shared" si="1"/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f t="shared" ref="F9:AF9" si="2">SUM(F10:F15)</f>
        <v>326286</v>
      </c>
      <c r="G9" s="151">
        <f t="shared" si="2"/>
        <v>326226</v>
      </c>
      <c r="H9" s="151">
        <f t="shared" si="2"/>
        <v>107124</v>
      </c>
      <c r="I9" s="151">
        <f t="shared" si="2"/>
        <v>84360</v>
      </c>
      <c r="J9" s="163">
        <f t="shared" si="2"/>
        <v>8927</v>
      </c>
      <c r="K9" s="151">
        <f t="shared" si="2"/>
        <v>15840</v>
      </c>
      <c r="L9" s="151">
        <f t="shared" si="2"/>
        <v>0</v>
      </c>
      <c r="M9" s="151">
        <f t="shared" si="2"/>
        <v>32065.76</v>
      </c>
      <c r="N9" s="151">
        <f t="shared" si="2"/>
        <v>16032.88</v>
      </c>
      <c r="O9" s="151">
        <f t="shared" si="2"/>
        <v>12225.07</v>
      </c>
      <c r="P9" s="151">
        <f t="shared" si="2"/>
        <v>0</v>
      </c>
      <c r="Q9" s="151">
        <f t="shared" si="2"/>
        <v>1603.29</v>
      </c>
      <c r="R9" s="151">
        <f t="shared" si="2"/>
        <v>48048</v>
      </c>
      <c r="S9" s="151">
        <f t="shared" si="2"/>
        <v>0</v>
      </c>
      <c r="T9" s="151">
        <f t="shared" si="2"/>
        <v>0</v>
      </c>
      <c r="U9" s="151">
        <f t="shared" si="2"/>
        <v>60</v>
      </c>
      <c r="V9" s="151">
        <f t="shared" si="2"/>
        <v>0</v>
      </c>
      <c r="W9" s="151">
        <f t="shared" si="2"/>
        <v>0</v>
      </c>
      <c r="X9" s="151">
        <f t="shared" si="2"/>
        <v>0</v>
      </c>
      <c r="Y9" s="151">
        <f t="shared" si="2"/>
        <v>0</v>
      </c>
      <c r="Z9" s="151">
        <f t="shared" si="2"/>
        <v>0</v>
      </c>
      <c r="AA9" s="151">
        <f t="shared" si="2"/>
        <v>0</v>
      </c>
      <c r="AB9" s="151">
        <f t="shared" si="2"/>
        <v>0</v>
      </c>
      <c r="AC9" s="151">
        <f t="shared" si="2"/>
        <v>0</v>
      </c>
      <c r="AD9" s="151">
        <f t="shared" si="2"/>
        <v>60</v>
      </c>
      <c r="AE9" s="151">
        <f t="shared" si="2"/>
        <v>0</v>
      </c>
      <c r="AF9" s="151">
        <f t="shared" si="2"/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216311</v>
      </c>
      <c r="G10" s="151">
        <v>216251</v>
      </c>
      <c r="H10" s="151">
        <v>107124</v>
      </c>
      <c r="I10" s="151">
        <v>84360</v>
      </c>
      <c r="J10" s="163">
        <v>8927</v>
      </c>
      <c r="K10" s="151">
        <v>15840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60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60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92</v>
      </c>
      <c r="B11" s="150" t="s">
        <v>93</v>
      </c>
      <c r="C11" s="150" t="s">
        <v>93</v>
      </c>
      <c r="D11" s="150" t="s">
        <v>88</v>
      </c>
      <c r="E11" s="150" t="s">
        <v>94</v>
      </c>
      <c r="F11" s="151">
        <v>32065.76</v>
      </c>
      <c r="G11" s="151">
        <v>32065.76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32065.76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95</v>
      </c>
      <c r="D12" s="150" t="s">
        <v>88</v>
      </c>
      <c r="E12" s="150" t="s">
        <v>96</v>
      </c>
      <c r="F12" s="151">
        <v>16032.88</v>
      </c>
      <c r="G12" s="151">
        <v>16032.88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16032.88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97</v>
      </c>
      <c r="C13" s="150" t="s">
        <v>87</v>
      </c>
      <c r="D13" s="150" t="s">
        <v>88</v>
      </c>
      <c r="E13" s="150" t="s">
        <v>98</v>
      </c>
      <c r="F13" s="151">
        <v>1603.29</v>
      </c>
      <c r="G13" s="151">
        <v>1603.29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1603.29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99</v>
      </c>
      <c r="B14" s="150" t="s">
        <v>100</v>
      </c>
      <c r="C14" s="150" t="s">
        <v>87</v>
      </c>
      <c r="D14" s="150" t="s">
        <v>88</v>
      </c>
      <c r="E14" s="150" t="s">
        <v>101</v>
      </c>
      <c r="F14" s="151">
        <v>12225.07</v>
      </c>
      <c r="G14" s="151">
        <v>12225.07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12225.07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102</v>
      </c>
      <c r="B15" s="150" t="s">
        <v>90</v>
      </c>
      <c r="C15" s="150" t="s">
        <v>87</v>
      </c>
      <c r="D15" s="150" t="s">
        <v>88</v>
      </c>
      <c r="E15" s="150" t="s">
        <v>103</v>
      </c>
      <c r="F15" s="151">
        <v>48048</v>
      </c>
      <c r="G15" s="151">
        <v>48048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48048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292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267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212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293</v>
      </c>
      <c r="H5" s="147" t="s">
        <v>294</v>
      </c>
      <c r="I5" s="147" t="s">
        <v>295</v>
      </c>
      <c r="J5" s="147" t="s">
        <v>296</v>
      </c>
      <c r="K5" s="147" t="s">
        <v>297</v>
      </c>
      <c r="L5" s="147" t="s">
        <v>298</v>
      </c>
      <c r="M5" s="147" t="s">
        <v>299</v>
      </c>
      <c r="N5" s="147" t="s">
        <v>300</v>
      </c>
      <c r="O5" s="147" t="s">
        <v>301</v>
      </c>
      <c r="P5" s="147" t="s">
        <v>302</v>
      </c>
      <c r="Q5" s="147" t="s">
        <v>303</v>
      </c>
      <c r="R5" s="147" t="s">
        <v>304</v>
      </c>
      <c r="S5" s="147" t="s">
        <v>305</v>
      </c>
      <c r="T5" s="147" t="s">
        <v>306</v>
      </c>
      <c r="U5" s="147" t="s">
        <v>307</v>
      </c>
      <c r="V5" s="147" t="s">
        <v>308</v>
      </c>
      <c r="W5" s="147" t="s">
        <v>309</v>
      </c>
      <c r="X5" s="147" t="s">
        <v>310</v>
      </c>
      <c r="Y5" s="147" t="s">
        <v>311</v>
      </c>
      <c r="Z5" s="158" t="s">
        <v>312</v>
      </c>
      <c r="AA5" s="159" t="s">
        <v>313</v>
      </c>
      <c r="AB5" s="147" t="s">
        <v>314</v>
      </c>
      <c r="AC5" s="147" t="s">
        <v>315</v>
      </c>
      <c r="AD5" s="147" t="s">
        <v>316</v>
      </c>
      <c r="AE5" s="147" t="s">
        <v>317</v>
      </c>
      <c r="AF5" s="147" t="s">
        <v>318</v>
      </c>
      <c r="AG5" s="147" t="s">
        <v>319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f t="shared" ref="F7:AG7" si="0">F8</f>
        <v>490550.04</v>
      </c>
      <c r="G7" s="151">
        <f t="shared" si="0"/>
        <v>77250</v>
      </c>
      <c r="H7" s="151">
        <f t="shared" si="0"/>
        <v>0</v>
      </c>
      <c r="I7" s="151">
        <f t="shared" si="0"/>
        <v>0</v>
      </c>
      <c r="J7" s="151">
        <f t="shared" si="0"/>
        <v>0</v>
      </c>
      <c r="K7" s="151">
        <f t="shared" si="0"/>
        <v>800</v>
      </c>
      <c r="L7" s="151">
        <f t="shared" si="0"/>
        <v>9000</v>
      </c>
      <c r="M7" s="151">
        <f t="shared" si="0"/>
        <v>10000</v>
      </c>
      <c r="N7" s="151">
        <f t="shared" si="0"/>
        <v>0</v>
      </c>
      <c r="O7" s="151">
        <f t="shared" si="0"/>
        <v>75000</v>
      </c>
      <c r="P7" s="151">
        <f t="shared" si="0"/>
        <v>45000</v>
      </c>
      <c r="Q7" s="151">
        <f t="shared" si="0"/>
        <v>0</v>
      </c>
      <c r="R7" s="151">
        <f t="shared" si="0"/>
        <v>10000</v>
      </c>
      <c r="S7" s="151">
        <f t="shared" si="0"/>
        <v>0</v>
      </c>
      <c r="T7" s="151">
        <f t="shared" si="0"/>
        <v>20000</v>
      </c>
      <c r="U7" s="151">
        <f t="shared" si="0"/>
        <v>46000</v>
      </c>
      <c r="V7" s="151">
        <f t="shared" si="0"/>
        <v>1000</v>
      </c>
      <c r="W7" s="151">
        <f t="shared" si="0"/>
        <v>0</v>
      </c>
      <c r="X7" s="151">
        <f t="shared" si="0"/>
        <v>0</v>
      </c>
      <c r="Y7" s="151">
        <f t="shared" si="0"/>
        <v>0</v>
      </c>
      <c r="Z7" s="151">
        <f t="shared" si="0"/>
        <v>57300.04</v>
      </c>
      <c r="AA7" s="151">
        <f t="shared" si="0"/>
        <v>0</v>
      </c>
      <c r="AB7" s="151">
        <f t="shared" si="0"/>
        <v>12000</v>
      </c>
      <c r="AC7" s="151">
        <f t="shared" si="0"/>
        <v>0</v>
      </c>
      <c r="AD7" s="151">
        <f t="shared" si="0"/>
        <v>30000</v>
      </c>
      <c r="AE7" s="151">
        <f t="shared" si="0"/>
        <v>25400</v>
      </c>
      <c r="AF7" s="151">
        <f t="shared" si="0"/>
        <v>0</v>
      </c>
      <c r="AG7" s="151">
        <f t="shared" si="0"/>
        <v>71800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f t="shared" ref="F8:AG8" si="1">F9</f>
        <v>490550.04</v>
      </c>
      <c r="G8" s="151">
        <f t="shared" si="1"/>
        <v>77250</v>
      </c>
      <c r="H8" s="151">
        <f t="shared" si="1"/>
        <v>0</v>
      </c>
      <c r="I8" s="151">
        <f t="shared" si="1"/>
        <v>0</v>
      </c>
      <c r="J8" s="151">
        <f t="shared" si="1"/>
        <v>0</v>
      </c>
      <c r="K8" s="151">
        <f t="shared" si="1"/>
        <v>800</v>
      </c>
      <c r="L8" s="151">
        <f t="shared" si="1"/>
        <v>9000</v>
      </c>
      <c r="M8" s="151">
        <f t="shared" si="1"/>
        <v>10000</v>
      </c>
      <c r="N8" s="151">
        <f t="shared" si="1"/>
        <v>0</v>
      </c>
      <c r="O8" s="151">
        <f t="shared" si="1"/>
        <v>75000</v>
      </c>
      <c r="P8" s="151">
        <f t="shared" si="1"/>
        <v>45000</v>
      </c>
      <c r="Q8" s="151">
        <f t="shared" si="1"/>
        <v>0</v>
      </c>
      <c r="R8" s="151">
        <f t="shared" si="1"/>
        <v>10000</v>
      </c>
      <c r="S8" s="151">
        <f t="shared" si="1"/>
        <v>0</v>
      </c>
      <c r="T8" s="151">
        <f t="shared" si="1"/>
        <v>20000</v>
      </c>
      <c r="U8" s="151">
        <f t="shared" si="1"/>
        <v>46000</v>
      </c>
      <c r="V8" s="151">
        <f t="shared" si="1"/>
        <v>1000</v>
      </c>
      <c r="W8" s="151">
        <f t="shared" si="1"/>
        <v>0</v>
      </c>
      <c r="X8" s="151">
        <f t="shared" si="1"/>
        <v>0</v>
      </c>
      <c r="Y8" s="151">
        <f t="shared" si="1"/>
        <v>0</v>
      </c>
      <c r="Z8" s="151">
        <f t="shared" si="1"/>
        <v>57300.04</v>
      </c>
      <c r="AA8" s="151">
        <f t="shared" si="1"/>
        <v>0</v>
      </c>
      <c r="AB8" s="151">
        <f t="shared" si="1"/>
        <v>12000</v>
      </c>
      <c r="AC8" s="151">
        <f t="shared" si="1"/>
        <v>0</v>
      </c>
      <c r="AD8" s="151">
        <f t="shared" si="1"/>
        <v>30000</v>
      </c>
      <c r="AE8" s="151">
        <f t="shared" si="1"/>
        <v>25400</v>
      </c>
      <c r="AF8" s="151">
        <f t="shared" si="1"/>
        <v>0</v>
      </c>
      <c r="AG8" s="151">
        <f t="shared" si="1"/>
        <v>71800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f t="shared" ref="F9:AG9" si="2">SUM(F10:F11)</f>
        <v>490550.04</v>
      </c>
      <c r="G9" s="151">
        <f t="shared" si="2"/>
        <v>77250</v>
      </c>
      <c r="H9" s="151">
        <f t="shared" si="2"/>
        <v>0</v>
      </c>
      <c r="I9" s="151">
        <f t="shared" si="2"/>
        <v>0</v>
      </c>
      <c r="J9" s="151">
        <f t="shared" si="2"/>
        <v>0</v>
      </c>
      <c r="K9" s="151">
        <f t="shared" si="2"/>
        <v>800</v>
      </c>
      <c r="L9" s="151">
        <f t="shared" si="2"/>
        <v>9000</v>
      </c>
      <c r="M9" s="151">
        <f t="shared" si="2"/>
        <v>10000</v>
      </c>
      <c r="N9" s="151">
        <f t="shared" si="2"/>
        <v>0</v>
      </c>
      <c r="O9" s="151">
        <f t="shared" si="2"/>
        <v>75000</v>
      </c>
      <c r="P9" s="151">
        <f t="shared" si="2"/>
        <v>45000</v>
      </c>
      <c r="Q9" s="151">
        <f t="shared" si="2"/>
        <v>0</v>
      </c>
      <c r="R9" s="151">
        <f t="shared" si="2"/>
        <v>10000</v>
      </c>
      <c r="S9" s="151">
        <f t="shared" si="2"/>
        <v>0</v>
      </c>
      <c r="T9" s="151">
        <f t="shared" si="2"/>
        <v>20000</v>
      </c>
      <c r="U9" s="151">
        <f t="shared" si="2"/>
        <v>46000</v>
      </c>
      <c r="V9" s="151">
        <f t="shared" si="2"/>
        <v>1000</v>
      </c>
      <c r="W9" s="151">
        <f t="shared" si="2"/>
        <v>0</v>
      </c>
      <c r="X9" s="151">
        <f t="shared" si="2"/>
        <v>0</v>
      </c>
      <c r="Y9" s="151">
        <f t="shared" si="2"/>
        <v>0</v>
      </c>
      <c r="Z9" s="151">
        <f t="shared" si="2"/>
        <v>57300.04</v>
      </c>
      <c r="AA9" s="151">
        <f t="shared" si="2"/>
        <v>0</v>
      </c>
      <c r="AB9" s="151">
        <f t="shared" si="2"/>
        <v>12000</v>
      </c>
      <c r="AC9" s="151">
        <f t="shared" si="2"/>
        <v>0</v>
      </c>
      <c r="AD9" s="151">
        <f t="shared" si="2"/>
        <v>30000</v>
      </c>
      <c r="AE9" s="151">
        <f t="shared" si="2"/>
        <v>25400</v>
      </c>
      <c r="AF9" s="151">
        <f t="shared" si="2"/>
        <v>0</v>
      </c>
      <c r="AG9" s="151">
        <f t="shared" si="2"/>
        <v>71800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150550.04</v>
      </c>
      <c r="G10" s="151">
        <v>21250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5000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57300.04</v>
      </c>
      <c r="AA10" s="151">
        <v>0</v>
      </c>
      <c r="AB10" s="151">
        <v>12000</v>
      </c>
      <c r="AC10" s="151">
        <v>0</v>
      </c>
      <c r="AD10" s="151">
        <v>30000</v>
      </c>
      <c r="AE10" s="151">
        <v>23400</v>
      </c>
      <c r="AF10" s="151">
        <v>0</v>
      </c>
      <c r="AG10" s="151">
        <v>1600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340000</v>
      </c>
      <c r="G11" s="151">
        <v>56000</v>
      </c>
      <c r="H11" s="151">
        <v>0</v>
      </c>
      <c r="I11" s="151">
        <v>0</v>
      </c>
      <c r="J11" s="151">
        <v>0</v>
      </c>
      <c r="K11" s="151">
        <v>800</v>
      </c>
      <c r="L11" s="151">
        <v>9000</v>
      </c>
      <c r="M11" s="151">
        <v>5000</v>
      </c>
      <c r="N11" s="151">
        <v>0</v>
      </c>
      <c r="O11" s="151">
        <v>75000</v>
      </c>
      <c r="P11" s="151">
        <v>45000</v>
      </c>
      <c r="Q11" s="151">
        <v>0</v>
      </c>
      <c r="R11" s="151">
        <v>10000</v>
      </c>
      <c r="S11" s="151">
        <v>0</v>
      </c>
      <c r="T11" s="151">
        <v>20000</v>
      </c>
      <c r="U11" s="151">
        <v>46000</v>
      </c>
      <c r="V11" s="151">
        <v>1000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2000</v>
      </c>
      <c r="AF11" s="151">
        <v>0</v>
      </c>
      <c r="AG11" s="151">
        <v>70200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320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267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214</v>
      </c>
      <c r="H4" s="146"/>
      <c r="I4" s="146"/>
      <c r="J4" s="146"/>
      <c r="K4" s="146"/>
      <c r="L4" s="146" t="s">
        <v>217</v>
      </c>
      <c r="M4" s="146"/>
      <c r="N4" s="146"/>
      <c r="O4" s="146" t="s">
        <v>218</v>
      </c>
      <c r="P4" s="146"/>
      <c r="Q4" s="146"/>
      <c r="R4" s="152"/>
      <c r="S4" s="146"/>
      <c r="T4" s="152"/>
      <c r="U4" s="152" t="s">
        <v>219</v>
      </c>
      <c r="V4" s="157"/>
      <c r="W4" s="153"/>
      <c r="X4" s="152" t="s">
        <v>321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322</v>
      </c>
      <c r="I5" s="147" t="s">
        <v>323</v>
      </c>
      <c r="J5" s="147" t="s">
        <v>324</v>
      </c>
      <c r="K5" s="147" t="s">
        <v>325</v>
      </c>
      <c r="L5" s="147" t="s">
        <v>167</v>
      </c>
      <c r="M5" s="147" t="s">
        <v>326</v>
      </c>
      <c r="N5" s="147" t="s">
        <v>327</v>
      </c>
      <c r="O5" s="147" t="s">
        <v>167</v>
      </c>
      <c r="P5" s="147" t="s">
        <v>328</v>
      </c>
      <c r="Q5" s="147" t="s">
        <v>329</v>
      </c>
      <c r="R5" s="158" t="s">
        <v>330</v>
      </c>
      <c r="S5" s="159" t="s">
        <v>331</v>
      </c>
      <c r="T5" s="147" t="s">
        <v>332</v>
      </c>
      <c r="U5" s="147" t="s">
        <v>167</v>
      </c>
      <c r="V5" s="147" t="s">
        <v>219</v>
      </c>
      <c r="W5" s="147" t="s">
        <v>333</v>
      </c>
      <c r="X5" s="147" t="s">
        <v>167</v>
      </c>
      <c r="Y5" s="147" t="s">
        <v>334</v>
      </c>
      <c r="Z5" s="147" t="s">
        <v>335</v>
      </c>
      <c r="AA5" s="147" t="s">
        <v>336</v>
      </c>
      <c r="AB5" s="147" t="s">
        <v>337</v>
      </c>
      <c r="AC5" s="147" t="s">
        <v>338</v>
      </c>
      <c r="AD5" s="147" t="s">
        <v>339</v>
      </c>
      <c r="AE5" s="147" t="s">
        <v>340</v>
      </c>
      <c r="AF5" s="147" t="s">
        <v>341</v>
      </c>
      <c r="AG5" s="147" t="s">
        <v>342</v>
      </c>
      <c r="AH5" s="147" t="s">
        <v>343</v>
      </c>
      <c r="AI5" s="147" t="s">
        <v>344</v>
      </c>
      <c r="AJ5" s="147" t="s">
        <v>345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/>
      <c r="AA1" s="125"/>
      <c r="AB1" s="126" t="s">
        <v>346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267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347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220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348</v>
      </c>
      <c r="I5" s="147" t="s">
        <v>349</v>
      </c>
      <c r="J5" s="147" t="s">
        <v>350</v>
      </c>
      <c r="K5" s="147" t="s">
        <v>351</v>
      </c>
      <c r="L5" s="147" t="s">
        <v>352</v>
      </c>
      <c r="M5" s="147" t="s">
        <v>353</v>
      </c>
      <c r="N5" s="147" t="s">
        <v>354</v>
      </c>
      <c r="O5" s="147" t="s">
        <v>355</v>
      </c>
      <c r="P5" s="147" t="s">
        <v>356</v>
      </c>
      <c r="Q5" s="147" t="s">
        <v>357</v>
      </c>
      <c r="R5" s="147" t="s">
        <v>358</v>
      </c>
      <c r="S5" s="147" t="s">
        <v>359</v>
      </c>
      <c r="T5" s="147" t="s">
        <v>360</v>
      </c>
      <c r="U5" s="147" t="s">
        <v>343</v>
      </c>
      <c r="V5" s="147" t="s">
        <v>344</v>
      </c>
      <c r="W5" s="147" t="s">
        <v>347</v>
      </c>
      <c r="X5" s="147" t="s">
        <v>167</v>
      </c>
      <c r="Y5" s="147" t="s">
        <v>361</v>
      </c>
      <c r="Z5" s="147" t="s">
        <v>362</v>
      </c>
      <c r="AA5" s="130" t="s">
        <v>363</v>
      </c>
      <c r="AB5" s="130" t="s">
        <v>220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4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4"/>
      <c r="AA21" s="124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364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365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366</v>
      </c>
      <c r="B4" s="142"/>
      <c r="C4" s="142"/>
      <c r="D4" s="142"/>
      <c r="E4" s="142"/>
      <c r="F4" s="143"/>
      <c r="G4" s="130" t="s">
        <v>367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368</v>
      </c>
      <c r="F5" s="132" t="s">
        <v>369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f>G8</f>
        <v>340000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f>G9</f>
        <v>340000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f>SUM(G10:G13)</f>
        <v>340000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370</v>
      </c>
      <c r="F10" s="137" t="s">
        <v>371</v>
      </c>
      <c r="G10" s="141">
        <v>100000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372</v>
      </c>
      <c r="F11" s="137" t="s">
        <v>373</v>
      </c>
      <c r="G11" s="141">
        <v>80000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90</v>
      </c>
      <c r="D12" s="137" t="s">
        <v>88</v>
      </c>
      <c r="E12" s="137" t="s">
        <v>374</v>
      </c>
      <c r="F12" s="137" t="s">
        <v>371</v>
      </c>
      <c r="G12" s="141">
        <v>100000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90</v>
      </c>
      <c r="D13" s="137" t="s">
        <v>88</v>
      </c>
      <c r="E13" s="137" t="s">
        <v>375</v>
      </c>
      <c r="F13" s="137" t="s">
        <v>371</v>
      </c>
      <c r="G13" s="141">
        <v>60000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376</v>
      </c>
    </row>
    <row r="2" ht="20.1" customHeight="1" spans="1:9">
      <c r="A2" s="104" t="s">
        <v>377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378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369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B10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C11"/>
      <c r="D11" s="124"/>
      <c r="E11" s="124"/>
      <c r="F11" s="124"/>
      <c r="G11" s="124"/>
      <c r="H11" s="124"/>
      <c r="I11" s="124"/>
    </row>
    <row r="12" customHeight="1" spans="3:9">
      <c r="C12" s="124"/>
      <c r="D12" s="124"/>
      <c r="E12" s="124"/>
      <c r="F12" s="124"/>
      <c r="G12"/>
      <c r="H12"/>
      <c r="I12"/>
    </row>
    <row r="13" customHeight="1" spans="4:9">
      <c r="D13" s="124"/>
      <c r="E13" s="124"/>
      <c r="F13" s="124"/>
      <c r="G13"/>
      <c r="H13"/>
      <c r="I13"/>
    </row>
    <row r="14" customHeight="1" spans="4:9">
      <c r="D14" s="124"/>
      <c r="E14" s="124"/>
      <c r="F14" s="124"/>
      <c r="G14"/>
      <c r="H14"/>
      <c r="I14"/>
    </row>
    <row r="15" customHeight="1" spans="5:9">
      <c r="E15" s="124"/>
      <c r="F15" s="124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379</v>
      </c>
    </row>
    <row r="2" ht="20.1" customHeight="1" spans="1:8">
      <c r="A2" s="104" t="s">
        <v>380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381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8">
      <c r="C12" s="124"/>
      <c r="D12" s="124"/>
      <c r="E12" s="124"/>
      <c r="F12"/>
      <c r="G12"/>
      <c r="H12"/>
    </row>
    <row r="13" customHeight="1" spans="4:8">
      <c r="D13" s="124"/>
      <c r="E13" s="124"/>
      <c r="F13"/>
      <c r="G13"/>
      <c r="H13"/>
    </row>
    <row r="14" customHeight="1" spans="4:8">
      <c r="D14" s="124"/>
      <c r="E14" s="124"/>
      <c r="F14"/>
      <c r="G14"/>
      <c r="H14"/>
    </row>
    <row r="15" customHeight="1" spans="5:8">
      <c r="E15" s="12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382</v>
      </c>
    </row>
    <row r="2" ht="20.1" customHeight="1" spans="1:8">
      <c r="A2" s="104" t="s">
        <v>383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384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8">
      <c r="C12" s="124"/>
      <c r="D12" s="124"/>
      <c r="E12" s="124"/>
      <c r="F12"/>
      <c r="G12"/>
      <c r="H12"/>
    </row>
    <row r="13" customHeight="1" spans="4:8">
      <c r="D13" s="124"/>
      <c r="E13" s="124"/>
      <c r="F13"/>
      <c r="G13"/>
      <c r="H13"/>
    </row>
    <row r="14" customHeight="1" spans="4:8">
      <c r="D14" s="124"/>
      <c r="E14" s="124"/>
      <c r="F14"/>
      <c r="G14"/>
      <c r="H14"/>
    </row>
    <row r="15" customHeight="1" spans="5:8">
      <c r="E15" s="12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B1"/>
      <c r="C1" s="88"/>
      <c r="D1" s="103"/>
      <c r="E1" s="103"/>
      <c r="F1" s="103"/>
      <c r="G1" s="88" t="s">
        <v>385</v>
      </c>
      <c r="H1" s="103"/>
    </row>
    <row r="2" ht="20.1" customHeight="1" spans="1:8">
      <c r="A2" s="104" t="s">
        <v>386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B3"/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387</v>
      </c>
      <c r="B4" s="111" t="s">
        <v>388</v>
      </c>
      <c r="C4" s="112" t="s">
        <v>389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390</v>
      </c>
      <c r="H5" s="103"/>
    </row>
    <row r="6" customHeight="1" spans="1:8">
      <c r="A6" s="116" t="s">
        <v>63</v>
      </c>
      <c r="B6" s="117">
        <v>31000</v>
      </c>
      <c r="C6" s="117">
        <v>31000</v>
      </c>
      <c r="D6" s="118">
        <v>31000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391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392</v>
      </c>
      <c r="B8" s="120">
        <v>1000</v>
      </c>
      <c r="C8" s="117">
        <v>1000</v>
      </c>
      <c r="D8" s="120">
        <v>1000</v>
      </c>
      <c r="E8" s="120">
        <v>0</v>
      </c>
      <c r="F8" s="120"/>
      <c r="G8" s="120"/>
      <c r="H8" s="103"/>
    </row>
    <row r="9" customHeight="1" spans="1:8">
      <c r="A9" s="119" t="s">
        <v>393</v>
      </c>
      <c r="B9" s="121">
        <v>30000</v>
      </c>
      <c r="C9" s="117">
        <v>30000</v>
      </c>
      <c r="D9" s="121">
        <v>30000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394</v>
      </c>
      <c r="B10" s="120">
        <v>30000</v>
      </c>
      <c r="C10" s="117">
        <v>30000</v>
      </c>
      <c r="D10" s="120">
        <v>30000</v>
      </c>
      <c r="E10" s="120">
        <v>0</v>
      </c>
      <c r="F10" s="120"/>
      <c r="G10" s="120"/>
      <c r="H10" s="103"/>
    </row>
    <row r="11" customHeight="1" spans="1:8">
      <c r="A11" s="119" t="s">
        <v>395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396</v>
      </c>
      <c r="H1" s="82"/>
      <c r="I1" s="82"/>
      <c r="J1" s="82"/>
    </row>
    <row r="2" ht="20.1" customHeight="1" spans="1:10">
      <c r="A2" s="83" t="s">
        <v>397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398</v>
      </c>
      <c r="B4" s="89" t="s">
        <v>399</v>
      </c>
      <c r="C4" s="89" t="s">
        <v>400</v>
      </c>
      <c r="D4" s="89" t="s">
        <v>401</v>
      </c>
      <c r="E4" s="90" t="s">
        <v>402</v>
      </c>
      <c r="F4" s="91" t="s">
        <v>403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816836.04</v>
      </c>
      <c r="C6" s="313" t="s">
        <v>11</v>
      </c>
      <c r="D6" s="141">
        <v>706861.04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49701.93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12225.07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48048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816836.04</v>
      </c>
      <c r="C35" s="311" t="s">
        <v>47</v>
      </c>
      <c r="D35" s="141">
        <v>816836.04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4">
      <c r="A37" s="312" t="s">
        <v>50</v>
      </c>
      <c r="B37" s="141">
        <v>0</v>
      </c>
      <c r="C37" s="318" t="s">
        <v>51</v>
      </c>
      <c r="D37" s="151"/>
    </row>
    <row r="38" s="1" customFormat="1" customHeight="1" spans="1:4">
      <c r="A38" s="311" t="s">
        <v>52</v>
      </c>
      <c r="B38" s="163">
        <v>816836.04</v>
      </c>
      <c r="C38" s="311" t="s">
        <v>53</v>
      </c>
      <c r="D38" s="163">
        <v>816836.04</v>
      </c>
    </row>
    <row r="39" customFormat="1" customHeight="1" spans="1:4">
      <c r="A39" s="123"/>
      <c r="B39" s="123"/>
      <c r="C39" s="123"/>
      <c r="D39" s="12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404</v>
      </c>
      <c r="B1" s="31"/>
      <c r="C1" s="31"/>
      <c r="D1" s="31"/>
    </row>
    <row r="2" ht="20.25" customHeight="1" spans="1:8">
      <c r="A2" s="32" t="s">
        <v>405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406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407</v>
      </c>
      <c r="B5" s="36"/>
      <c r="C5" s="37"/>
      <c r="D5" s="38" t="s">
        <v>169</v>
      </c>
      <c r="E5" s="39"/>
      <c r="F5" s="39"/>
      <c r="G5" s="39"/>
      <c r="H5" s="40"/>
    </row>
    <row r="6" ht="15.95" customHeight="1" spans="1:8">
      <c r="A6" s="41" t="s">
        <v>408</v>
      </c>
      <c r="B6" s="42" t="s">
        <v>409</v>
      </c>
      <c r="C6" s="43"/>
      <c r="D6" s="44" t="s">
        <v>410</v>
      </c>
      <c r="E6" s="45"/>
      <c r="F6" s="46" t="s">
        <v>411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412</v>
      </c>
      <c r="G7" s="53" t="s">
        <v>413</v>
      </c>
      <c r="H7" s="53" t="s">
        <v>414</v>
      </c>
    </row>
    <row r="8" s="29" customFormat="1" ht="15.95" customHeight="1" spans="1:8">
      <c r="A8" s="54"/>
      <c r="B8" s="55" t="s">
        <v>415</v>
      </c>
      <c r="C8" s="56"/>
      <c r="D8" s="57" t="s">
        <v>416</v>
      </c>
      <c r="E8" s="58"/>
      <c r="F8" s="59">
        <v>10</v>
      </c>
      <c r="G8" s="59">
        <v>10</v>
      </c>
      <c r="H8" s="59">
        <v>0</v>
      </c>
    </row>
    <row r="9" s="29" customFormat="1" ht="15.95" customHeight="1" spans="1:8">
      <c r="A9" s="54"/>
      <c r="B9" s="55" t="s">
        <v>417</v>
      </c>
      <c r="C9" s="56"/>
      <c r="D9" s="57" t="s">
        <v>418</v>
      </c>
      <c r="E9" s="58"/>
      <c r="F9" s="59">
        <v>6</v>
      </c>
      <c r="G9" s="59">
        <v>6</v>
      </c>
      <c r="H9" s="59">
        <v>0</v>
      </c>
    </row>
    <row r="10" s="29" customFormat="1" ht="15.95" customHeight="1" spans="1:8">
      <c r="A10" s="54"/>
      <c r="B10" s="55" t="s">
        <v>419</v>
      </c>
      <c r="C10" s="56"/>
      <c r="D10" s="57" t="s">
        <v>420</v>
      </c>
      <c r="E10" s="58"/>
      <c r="F10" s="59">
        <v>10</v>
      </c>
      <c r="G10" s="59">
        <v>10</v>
      </c>
      <c r="H10" s="59">
        <v>0</v>
      </c>
    </row>
    <row r="11" s="29" customFormat="1" ht="15.95" customHeight="1" spans="1:8">
      <c r="A11" s="54"/>
      <c r="B11" s="55" t="s">
        <v>421</v>
      </c>
      <c r="C11" s="56"/>
      <c r="D11" s="57" t="s">
        <v>422</v>
      </c>
      <c r="E11" s="58"/>
      <c r="F11" s="59">
        <v>8</v>
      </c>
      <c r="G11" s="59">
        <v>8</v>
      </c>
      <c r="H11" s="59">
        <v>0</v>
      </c>
    </row>
    <row r="12" s="29" customFormat="1" ht="15.95" customHeight="1" spans="1:8">
      <c r="A12" s="54"/>
      <c r="B12" s="55" t="s">
        <v>423</v>
      </c>
      <c r="C12" s="56"/>
      <c r="D12" s="57" t="s">
        <v>423</v>
      </c>
      <c r="E12" s="58"/>
      <c r="F12" s="59">
        <v>47.68</v>
      </c>
      <c r="G12" s="59">
        <v>47.68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424</v>
      </c>
      <c r="C23" s="36"/>
      <c r="D23" s="36"/>
      <c r="E23" s="60"/>
      <c r="F23" s="59">
        <v>81.68</v>
      </c>
      <c r="G23" s="59">
        <v>81.68</v>
      </c>
      <c r="H23" s="59">
        <v>0</v>
      </c>
    </row>
    <row r="24" s="29" customFormat="1" ht="99.95" customHeight="1" spans="1:8">
      <c r="A24" s="61" t="s">
        <v>425</v>
      </c>
      <c r="B24" s="62" t="s">
        <v>426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427</v>
      </c>
      <c r="B25" s="53" t="s">
        <v>428</v>
      </c>
      <c r="C25" s="53" t="s">
        <v>429</v>
      </c>
      <c r="D25" s="53"/>
      <c r="E25" s="46" t="s">
        <v>430</v>
      </c>
      <c r="F25" s="65"/>
      <c r="G25" s="66" t="s">
        <v>431</v>
      </c>
      <c r="H25" s="48"/>
    </row>
    <row r="26" s="29" customFormat="1" ht="15.95" customHeight="1" spans="1:8">
      <c r="A26" s="54"/>
      <c r="B26" s="67" t="s">
        <v>432</v>
      </c>
      <c r="C26" s="67" t="s">
        <v>433</v>
      </c>
      <c r="D26" s="67"/>
      <c r="E26" s="68" t="s">
        <v>434</v>
      </c>
      <c r="F26" s="69"/>
      <c r="G26" s="70" t="s">
        <v>434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435</v>
      </c>
      <c r="D36" s="54"/>
      <c r="E36" s="68" t="s">
        <v>436</v>
      </c>
      <c r="F36" s="69"/>
      <c r="G36" s="70" t="s">
        <v>437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438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439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440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441</v>
      </c>
      <c r="C67" s="54" t="s">
        <v>442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443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444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445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440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446</v>
      </c>
      <c r="C88" s="54" t="s">
        <v>447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440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8:D92"/>
    <mergeCell ref="C82:D86"/>
    <mergeCell ref="C77:D81"/>
    <mergeCell ref="C72:D76"/>
    <mergeCell ref="C67:D71"/>
    <mergeCell ref="C56:D65"/>
    <mergeCell ref="C46:D55"/>
    <mergeCell ref="C36:D45"/>
    <mergeCell ref="C26:D35"/>
    <mergeCell ref="B6:C7"/>
    <mergeCell ref="D6:E7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Format="1" customHeight="1" spans="1:9">
      <c r="A2" s="6" t="s">
        <v>448</v>
      </c>
      <c r="B2" s="6"/>
      <c r="C2" s="7"/>
      <c r="D2" s="7"/>
      <c r="E2" s="7"/>
      <c r="F2" s="8"/>
      <c r="G2" s="8"/>
      <c r="H2" s="8"/>
      <c r="I2" s="8"/>
    </row>
    <row r="3" customFormat="1" customHeight="1" spans="1:9">
      <c r="A3" s="9"/>
      <c r="B3" s="9"/>
      <c r="C3" s="9"/>
      <c r="D3" s="9"/>
      <c r="E3" s="9"/>
      <c r="I3" s="25"/>
    </row>
    <row r="4" customFormat="1" customHeight="1" spans="1:9">
      <c r="A4" s="10"/>
      <c r="B4" s="10"/>
      <c r="C4" s="10"/>
      <c r="D4" s="10"/>
      <c r="E4" s="10"/>
      <c r="F4" s="11" t="s">
        <v>449</v>
      </c>
      <c r="G4" s="11"/>
      <c r="H4" s="11"/>
      <c r="I4" s="26"/>
    </row>
    <row r="5" customFormat="1" customHeight="1" spans="1:9">
      <c r="A5" s="12" t="s">
        <v>450</v>
      </c>
      <c r="B5" s="12" t="s">
        <v>398</v>
      </c>
      <c r="C5" s="12" t="s">
        <v>399</v>
      </c>
      <c r="D5" s="12" t="s">
        <v>451</v>
      </c>
      <c r="E5" s="12" t="s">
        <v>452</v>
      </c>
      <c r="F5" s="13" t="s">
        <v>428</v>
      </c>
      <c r="G5" s="14" t="s">
        <v>429</v>
      </c>
      <c r="H5" s="14" t="s">
        <v>453</v>
      </c>
      <c r="I5" s="27" t="s">
        <v>454</v>
      </c>
    </row>
    <row r="6" customFormat="1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Format="1" customHeight="1" spans="1:9">
      <c r="A7" s="17" t="s">
        <v>455</v>
      </c>
      <c r="B7" s="17" t="s">
        <v>455</v>
      </c>
      <c r="C7" s="17" t="s">
        <v>455</v>
      </c>
      <c r="D7" s="17" t="s">
        <v>455</v>
      </c>
      <c r="E7" s="17" t="s">
        <v>455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9">
      <c r="A8" s="19" t="s">
        <v>63</v>
      </c>
      <c r="B8" s="20"/>
      <c r="C8" s="21"/>
      <c r="D8" s="21"/>
      <c r="E8" s="22"/>
      <c r="F8" s="23"/>
      <c r="G8" s="24"/>
      <c r="H8" s="24"/>
      <c r="I8" s="23"/>
    </row>
    <row r="9" customFormat="1" customHeight="1" spans="1:9">
      <c r="A9" s="19" t="s">
        <v>456</v>
      </c>
      <c r="B9" s="20"/>
      <c r="C9" s="21"/>
      <c r="D9" s="21"/>
      <c r="E9" s="22"/>
      <c r="F9" s="23"/>
      <c r="G9" s="24"/>
      <c r="H9" s="24"/>
      <c r="I9" s="23"/>
    </row>
    <row r="10" customFormat="1" customHeight="1" spans="1:9">
      <c r="A10" s="19" t="s">
        <v>457</v>
      </c>
      <c r="B10" s="20" t="s">
        <v>168</v>
      </c>
      <c r="C10" s="21" t="s">
        <v>169</v>
      </c>
      <c r="D10" s="21"/>
      <c r="E10" s="22" t="s">
        <v>415</v>
      </c>
      <c r="F10" s="23" t="s">
        <v>458</v>
      </c>
      <c r="G10" s="24" t="s">
        <v>458</v>
      </c>
      <c r="H10" s="24" t="s">
        <v>459</v>
      </c>
      <c r="I10" s="23" t="s">
        <v>460</v>
      </c>
    </row>
    <row r="11" customFormat="1" customHeight="1" spans="1:9">
      <c r="A11" s="19" t="s">
        <v>457</v>
      </c>
      <c r="B11" s="20" t="s">
        <v>168</v>
      </c>
      <c r="C11" s="21" t="s">
        <v>169</v>
      </c>
      <c r="D11" s="21"/>
      <c r="E11" s="22"/>
      <c r="F11" s="23" t="s">
        <v>432</v>
      </c>
      <c r="G11" s="24" t="s">
        <v>433</v>
      </c>
      <c r="H11" s="24" t="s">
        <v>461</v>
      </c>
      <c r="I11" s="23" t="s">
        <v>462</v>
      </c>
    </row>
    <row r="12" customFormat="1" customHeight="1" spans="1:9">
      <c r="A12" s="19" t="s">
        <v>457</v>
      </c>
      <c r="B12" s="20" t="s">
        <v>168</v>
      </c>
      <c r="C12" s="21" t="s">
        <v>169</v>
      </c>
      <c r="D12" s="21"/>
      <c r="E12" s="22"/>
      <c r="F12" s="23"/>
      <c r="G12" s="24" t="s">
        <v>435</v>
      </c>
      <c r="H12" s="24" t="s">
        <v>463</v>
      </c>
      <c r="I12" s="23" t="s">
        <v>463</v>
      </c>
    </row>
    <row r="13" customFormat="1" customHeight="1" spans="1:9">
      <c r="A13" s="19" t="s">
        <v>457</v>
      </c>
      <c r="B13" s="20" t="s">
        <v>168</v>
      </c>
      <c r="C13" s="21" t="s">
        <v>169</v>
      </c>
      <c r="D13" s="21"/>
      <c r="E13" s="22"/>
      <c r="F13" s="23" t="s">
        <v>441</v>
      </c>
      <c r="G13" s="24" t="s">
        <v>464</v>
      </c>
      <c r="H13" s="24" t="s">
        <v>465</v>
      </c>
      <c r="I13" s="23" t="s">
        <v>466</v>
      </c>
    </row>
    <row r="14" customFormat="1" customHeight="1" spans="1:9">
      <c r="A14" s="19" t="s">
        <v>457</v>
      </c>
      <c r="B14" s="20" t="s">
        <v>168</v>
      </c>
      <c r="C14" s="21" t="s">
        <v>169</v>
      </c>
      <c r="D14" s="21"/>
      <c r="E14" s="22" t="s">
        <v>421</v>
      </c>
      <c r="F14" s="23" t="s">
        <v>458</v>
      </c>
      <c r="G14" s="24" t="s">
        <v>458</v>
      </c>
      <c r="H14" s="24" t="s">
        <v>467</v>
      </c>
      <c r="I14" s="23" t="s">
        <v>467</v>
      </c>
    </row>
    <row r="15" customFormat="1" customHeight="1" spans="1:9">
      <c r="A15" s="19" t="s">
        <v>457</v>
      </c>
      <c r="B15" s="20" t="s">
        <v>168</v>
      </c>
      <c r="C15" s="21" t="s">
        <v>169</v>
      </c>
      <c r="D15" s="21"/>
      <c r="E15" s="22"/>
      <c r="F15" s="23" t="s">
        <v>432</v>
      </c>
      <c r="G15" s="24" t="s">
        <v>433</v>
      </c>
      <c r="H15" s="24" t="s">
        <v>468</v>
      </c>
      <c r="I15" s="23" t="s">
        <v>468</v>
      </c>
    </row>
    <row r="16" customFormat="1" customHeight="1" spans="1:9">
      <c r="A16" s="19" t="s">
        <v>457</v>
      </c>
      <c r="B16" s="20" t="s">
        <v>168</v>
      </c>
      <c r="C16" s="21" t="s">
        <v>169</v>
      </c>
      <c r="D16" s="21"/>
      <c r="E16" s="22"/>
      <c r="F16" s="23"/>
      <c r="G16" s="24" t="s">
        <v>435</v>
      </c>
      <c r="H16" s="24" t="s">
        <v>469</v>
      </c>
      <c r="I16" s="23" t="s">
        <v>469</v>
      </c>
    </row>
    <row r="17" customFormat="1" customHeight="1" spans="1:9">
      <c r="A17" s="19" t="s">
        <v>457</v>
      </c>
      <c r="B17" s="20" t="s">
        <v>168</v>
      </c>
      <c r="C17" s="21" t="s">
        <v>169</v>
      </c>
      <c r="D17" s="21"/>
      <c r="E17" s="22"/>
      <c r="F17" s="23" t="s">
        <v>441</v>
      </c>
      <c r="G17" s="24" t="s">
        <v>464</v>
      </c>
      <c r="H17" s="24" t="s">
        <v>470</v>
      </c>
      <c r="I17" s="23" t="s">
        <v>470</v>
      </c>
    </row>
    <row r="18" customFormat="1" customHeight="1" spans="1:9">
      <c r="A18" s="19" t="s">
        <v>457</v>
      </c>
      <c r="B18" s="20" t="s">
        <v>168</v>
      </c>
      <c r="C18" s="21" t="s">
        <v>169</v>
      </c>
      <c r="D18" s="21"/>
      <c r="E18" s="22" t="s">
        <v>419</v>
      </c>
      <c r="F18" s="23" t="s">
        <v>458</v>
      </c>
      <c r="G18" s="24" t="s">
        <v>458</v>
      </c>
      <c r="H18" s="24" t="s">
        <v>471</v>
      </c>
      <c r="I18" s="23" t="s">
        <v>471</v>
      </c>
    </row>
    <row r="19" customFormat="1" customHeight="1" spans="1:9">
      <c r="A19" s="19" t="s">
        <v>457</v>
      </c>
      <c r="B19" s="20" t="s">
        <v>168</v>
      </c>
      <c r="C19" s="21" t="s">
        <v>169</v>
      </c>
      <c r="D19" s="21"/>
      <c r="E19" s="22"/>
      <c r="F19" s="23" t="s">
        <v>432</v>
      </c>
      <c r="G19" s="24" t="s">
        <v>435</v>
      </c>
      <c r="H19" s="24" t="s">
        <v>472</v>
      </c>
      <c r="I19" s="23" t="s">
        <v>472</v>
      </c>
    </row>
    <row r="20" customFormat="1" customHeight="1" spans="1:9">
      <c r="A20" s="19" t="s">
        <v>457</v>
      </c>
      <c r="B20" s="20" t="s">
        <v>168</v>
      </c>
      <c r="C20" s="21" t="s">
        <v>169</v>
      </c>
      <c r="D20" s="21"/>
      <c r="E20" s="22"/>
      <c r="F20" s="23"/>
      <c r="G20" s="24" t="s">
        <v>438</v>
      </c>
      <c r="H20" s="24" t="s">
        <v>473</v>
      </c>
      <c r="I20" s="23" t="s">
        <v>473</v>
      </c>
    </row>
    <row r="21" customFormat="1" customHeight="1" spans="1:9">
      <c r="A21" s="19" t="s">
        <v>457</v>
      </c>
      <c r="B21" s="20" t="s">
        <v>168</v>
      </c>
      <c r="C21" s="21" t="s">
        <v>169</v>
      </c>
      <c r="D21" s="21"/>
      <c r="E21" s="22" t="s">
        <v>417</v>
      </c>
      <c r="F21" s="23" t="s">
        <v>458</v>
      </c>
      <c r="G21" s="24" t="s">
        <v>458</v>
      </c>
      <c r="H21" s="24" t="s">
        <v>474</v>
      </c>
      <c r="I21" s="23" t="s">
        <v>475</v>
      </c>
    </row>
    <row r="22" customFormat="1" customHeight="1" spans="1:9">
      <c r="A22" s="19" t="s">
        <v>457</v>
      </c>
      <c r="B22" s="20" t="s">
        <v>168</v>
      </c>
      <c r="C22" s="21" t="s">
        <v>169</v>
      </c>
      <c r="D22" s="21"/>
      <c r="E22" s="22"/>
      <c r="F22" s="23" t="s">
        <v>432</v>
      </c>
      <c r="G22" s="24" t="s">
        <v>433</v>
      </c>
      <c r="H22" s="24" t="s">
        <v>474</v>
      </c>
      <c r="I22" s="23" t="s">
        <v>474</v>
      </c>
    </row>
    <row r="23" customFormat="1" customHeight="1" spans="1:9">
      <c r="A23" s="19" t="s">
        <v>457</v>
      </c>
      <c r="B23" s="20" t="s">
        <v>168</v>
      </c>
      <c r="C23" s="21" t="s">
        <v>169</v>
      </c>
      <c r="D23" s="21"/>
      <c r="E23" s="22"/>
      <c r="F23" s="23"/>
      <c r="G23" s="24" t="s">
        <v>433</v>
      </c>
      <c r="H23" s="24"/>
      <c r="I23" s="23"/>
    </row>
    <row r="24" customFormat="1" customHeight="1" spans="1:9">
      <c r="A24" s="19" t="s">
        <v>457</v>
      </c>
      <c r="B24" s="20" t="s">
        <v>168</v>
      </c>
      <c r="C24" s="21" t="s">
        <v>169</v>
      </c>
      <c r="D24" s="21"/>
      <c r="E24" s="22"/>
      <c r="F24" s="23"/>
      <c r="G24" s="24" t="s">
        <v>435</v>
      </c>
      <c r="H24" s="24" t="s">
        <v>476</v>
      </c>
      <c r="I24" s="23" t="s">
        <v>476</v>
      </c>
    </row>
    <row r="25" customFormat="1" customHeight="1" spans="1:9">
      <c r="A25" s="19" t="s">
        <v>457</v>
      </c>
      <c r="B25" s="20" t="s">
        <v>168</v>
      </c>
      <c r="C25" s="21" t="s">
        <v>169</v>
      </c>
      <c r="D25" s="21"/>
      <c r="E25" s="22"/>
      <c r="F25" s="23" t="s">
        <v>441</v>
      </c>
      <c r="G25" s="24" t="s">
        <v>464</v>
      </c>
      <c r="H25" s="24" t="s">
        <v>477</v>
      </c>
      <c r="I25" s="23" t="s">
        <v>477</v>
      </c>
    </row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1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</row>
    <row r="2" customFormat="1" ht="20.1" customHeight="1" spans="1:21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customFormat="1" customHeight="1" spans="1:21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</row>
    <row r="4" customFormat="1" customHeight="1" spans="1:21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</row>
    <row r="5" customFormat="1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</row>
    <row r="6" customFormat="1" customHeight="1" spans="1:21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</row>
    <row r="7" s="1" customFormat="1" customHeight="1" spans="1:21">
      <c r="A7" s="137"/>
      <c r="B7" s="137"/>
      <c r="C7" s="137"/>
      <c r="D7" s="137"/>
      <c r="E7" s="137" t="s">
        <v>63</v>
      </c>
      <c r="F7" s="287">
        <f t="shared" ref="F7:N7" si="0">F8</f>
        <v>816836.04</v>
      </c>
      <c r="G7" s="288">
        <f t="shared" si="0"/>
        <v>816836.04</v>
      </c>
      <c r="H7" s="288">
        <f t="shared" si="0"/>
        <v>816836.04</v>
      </c>
      <c r="I7" s="293">
        <f t="shared" si="0"/>
        <v>816836.04</v>
      </c>
      <c r="J7" s="293">
        <f t="shared" si="0"/>
        <v>0</v>
      </c>
      <c r="K7" s="288">
        <f t="shared" si="0"/>
        <v>0</v>
      </c>
      <c r="L7" s="288">
        <f t="shared" si="0"/>
        <v>0</v>
      </c>
      <c r="M7" s="294">
        <f t="shared" si="0"/>
        <v>0</v>
      </c>
      <c r="N7" s="288">
        <f t="shared" si="0"/>
        <v>0</v>
      </c>
      <c r="O7" s="288">
        <f t="shared" ref="O7:O16" si="1">SUM(0)</f>
        <v>0</v>
      </c>
      <c r="P7" s="288">
        <f t="shared" ref="P7:P16" si="2">SUM(0)</f>
        <v>0</v>
      </c>
      <c r="Q7" s="288">
        <f>Q8</f>
        <v>0</v>
      </c>
      <c r="R7" s="304">
        <f>R8</f>
        <v>0</v>
      </c>
      <c r="S7" s="304">
        <f>S8</f>
        <v>0</v>
      </c>
      <c r="T7" s="304">
        <f>T8</f>
        <v>0</v>
      </c>
      <c r="U7" s="141">
        <f>U8</f>
        <v>0</v>
      </c>
    </row>
    <row r="8" customFormat="1" customHeight="1" spans="1:21">
      <c r="A8" s="137"/>
      <c r="B8" s="137"/>
      <c r="C8" s="137"/>
      <c r="D8" s="137" t="s">
        <v>81</v>
      </c>
      <c r="E8" s="137" t="s">
        <v>82</v>
      </c>
      <c r="F8" s="287">
        <f t="shared" ref="F8:N8" si="3">F9</f>
        <v>816836.04</v>
      </c>
      <c r="G8" s="288">
        <f t="shared" si="3"/>
        <v>816836.04</v>
      </c>
      <c r="H8" s="288">
        <f t="shared" si="3"/>
        <v>816836.04</v>
      </c>
      <c r="I8" s="293">
        <f t="shared" si="3"/>
        <v>816836.04</v>
      </c>
      <c r="J8" s="293">
        <f t="shared" si="3"/>
        <v>0</v>
      </c>
      <c r="K8" s="288">
        <f t="shared" si="3"/>
        <v>0</v>
      </c>
      <c r="L8" s="288">
        <f t="shared" si="3"/>
        <v>0</v>
      </c>
      <c r="M8" s="294">
        <f t="shared" si="3"/>
        <v>0</v>
      </c>
      <c r="N8" s="288">
        <f t="shared" si="3"/>
        <v>0</v>
      </c>
      <c r="O8" s="288">
        <f t="shared" si="1"/>
        <v>0</v>
      </c>
      <c r="P8" s="288">
        <f t="shared" si="2"/>
        <v>0</v>
      </c>
      <c r="Q8" s="288">
        <f>Q9</f>
        <v>0</v>
      </c>
      <c r="R8" s="304">
        <f>R9</f>
        <v>0</v>
      </c>
      <c r="S8" s="304">
        <f>S9</f>
        <v>0</v>
      </c>
      <c r="T8" s="304">
        <f>T9</f>
        <v>0</v>
      </c>
      <c r="U8" s="141">
        <f>U9</f>
        <v>0</v>
      </c>
    </row>
    <row r="9" customFormat="1" customHeight="1" spans="1:21">
      <c r="A9" s="137"/>
      <c r="B9" s="137"/>
      <c r="C9" s="137"/>
      <c r="D9" s="137" t="s">
        <v>83</v>
      </c>
      <c r="E9" s="137" t="s">
        <v>84</v>
      </c>
      <c r="F9" s="287">
        <f t="shared" ref="F9:N9" si="4">SUM(F10:F16)</f>
        <v>816836.04</v>
      </c>
      <c r="G9" s="288">
        <f t="shared" si="4"/>
        <v>816836.04</v>
      </c>
      <c r="H9" s="288">
        <f t="shared" si="4"/>
        <v>816836.04</v>
      </c>
      <c r="I9" s="293">
        <f t="shared" si="4"/>
        <v>816836.04</v>
      </c>
      <c r="J9" s="293">
        <f t="shared" si="4"/>
        <v>0</v>
      </c>
      <c r="K9" s="288">
        <f t="shared" si="4"/>
        <v>0</v>
      </c>
      <c r="L9" s="288">
        <f t="shared" si="4"/>
        <v>0</v>
      </c>
      <c r="M9" s="294">
        <f t="shared" si="4"/>
        <v>0</v>
      </c>
      <c r="N9" s="288">
        <f t="shared" si="4"/>
        <v>0</v>
      </c>
      <c r="O9" s="288">
        <f t="shared" si="1"/>
        <v>0</v>
      </c>
      <c r="P9" s="288">
        <f t="shared" si="2"/>
        <v>0</v>
      </c>
      <c r="Q9" s="288">
        <f>SUM(Q10:Q16)</f>
        <v>0</v>
      </c>
      <c r="R9" s="304">
        <f>SUM(R10:R16)</f>
        <v>0</v>
      </c>
      <c r="S9" s="304">
        <f>SUM(S10:S16)</f>
        <v>0</v>
      </c>
      <c r="T9" s="304">
        <f>SUM(T10:T16)</f>
        <v>0</v>
      </c>
      <c r="U9" s="141">
        <f>SUM(U10:U16)</f>
        <v>0</v>
      </c>
    </row>
    <row r="10" customFormat="1" customHeight="1" spans="1:21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366861.04</v>
      </c>
      <c r="G10" s="288">
        <v>366861.04</v>
      </c>
      <c r="H10" s="288">
        <v>366861.04</v>
      </c>
      <c r="I10" s="293">
        <v>366861.04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1"/>
        <v>0</v>
      </c>
      <c r="P10" s="288">
        <f t="shared" si="2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</row>
    <row r="11" customFormat="1" customHeight="1" spans="1:21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340000</v>
      </c>
      <c r="G11" s="288">
        <v>340000</v>
      </c>
      <c r="H11" s="288">
        <v>340000</v>
      </c>
      <c r="I11" s="293">
        <v>340000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1"/>
        <v>0</v>
      </c>
      <c r="P11" s="288">
        <f t="shared" si="2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</row>
    <row r="12" customFormat="1" customHeight="1" spans="1:21">
      <c r="A12" s="137" t="s">
        <v>92</v>
      </c>
      <c r="B12" s="137" t="s">
        <v>93</v>
      </c>
      <c r="C12" s="137" t="s">
        <v>93</v>
      </c>
      <c r="D12" s="137" t="s">
        <v>88</v>
      </c>
      <c r="E12" s="137" t="s">
        <v>94</v>
      </c>
      <c r="F12" s="287">
        <v>32065.76</v>
      </c>
      <c r="G12" s="288">
        <v>32065.76</v>
      </c>
      <c r="H12" s="288">
        <v>32065.76</v>
      </c>
      <c r="I12" s="293">
        <v>32065.76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1"/>
        <v>0</v>
      </c>
      <c r="P12" s="288">
        <f t="shared" si="2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</row>
    <row r="13" customFormat="1" customHeight="1" spans="1:21">
      <c r="A13" s="137" t="s">
        <v>92</v>
      </c>
      <c r="B13" s="137" t="s">
        <v>93</v>
      </c>
      <c r="C13" s="137" t="s">
        <v>95</v>
      </c>
      <c r="D13" s="137" t="s">
        <v>88</v>
      </c>
      <c r="E13" s="137" t="s">
        <v>96</v>
      </c>
      <c r="F13" s="287">
        <v>16032.88</v>
      </c>
      <c r="G13" s="288">
        <v>16032.88</v>
      </c>
      <c r="H13" s="288">
        <v>16032.88</v>
      </c>
      <c r="I13" s="293">
        <v>16032.88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1"/>
        <v>0</v>
      </c>
      <c r="P13" s="288">
        <f t="shared" si="2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</row>
    <row r="14" customFormat="1" customHeight="1" spans="1:21">
      <c r="A14" s="137" t="s">
        <v>92</v>
      </c>
      <c r="B14" s="137" t="s">
        <v>97</v>
      </c>
      <c r="C14" s="137" t="s">
        <v>87</v>
      </c>
      <c r="D14" s="137" t="s">
        <v>88</v>
      </c>
      <c r="E14" s="137" t="s">
        <v>98</v>
      </c>
      <c r="F14" s="287">
        <v>1603.29</v>
      </c>
      <c r="G14" s="288">
        <v>1603.29</v>
      </c>
      <c r="H14" s="288">
        <v>1603.29</v>
      </c>
      <c r="I14" s="293">
        <v>1603.29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1"/>
        <v>0</v>
      </c>
      <c r="P14" s="288">
        <f t="shared" si="2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</row>
    <row r="15" customFormat="1" customHeight="1" spans="1:21">
      <c r="A15" s="137" t="s">
        <v>99</v>
      </c>
      <c r="B15" s="137" t="s">
        <v>100</v>
      </c>
      <c r="C15" s="137" t="s">
        <v>87</v>
      </c>
      <c r="D15" s="137" t="s">
        <v>88</v>
      </c>
      <c r="E15" s="137" t="s">
        <v>101</v>
      </c>
      <c r="F15" s="287">
        <v>12225.07</v>
      </c>
      <c r="G15" s="288">
        <v>12225.07</v>
      </c>
      <c r="H15" s="288">
        <v>12225.07</v>
      </c>
      <c r="I15" s="293">
        <v>12225.07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1"/>
        <v>0</v>
      </c>
      <c r="P15" s="288">
        <f t="shared" si="2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102</v>
      </c>
      <c r="B16" s="137" t="s">
        <v>90</v>
      </c>
      <c r="C16" s="137" t="s">
        <v>87</v>
      </c>
      <c r="D16" s="137" t="s">
        <v>88</v>
      </c>
      <c r="E16" s="137" t="s">
        <v>103</v>
      </c>
      <c r="F16" s="287">
        <v>48048</v>
      </c>
      <c r="G16" s="288">
        <v>48048</v>
      </c>
      <c r="H16" s="288">
        <v>48048</v>
      </c>
      <c r="I16" s="293">
        <v>48048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1"/>
        <v>0</v>
      </c>
      <c r="P16" s="288">
        <f t="shared" si="2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/>
    <row r="18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8">
      <c r="A1" s="124"/>
      <c r="H1" s="126" t="s">
        <v>104</v>
      </c>
    </row>
    <row r="2" customFormat="1" ht="20.1" customHeight="1" spans="1:256">
      <c r="A2" s="104" t="s">
        <v>105</v>
      </c>
      <c r="B2" s="269"/>
      <c r="C2" s="269"/>
      <c r="D2" s="269"/>
      <c r="E2" s="269"/>
      <c r="F2" s="269"/>
      <c r="G2" s="269"/>
      <c r="H2" s="269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2"/>
      <c r="IL2" s="272"/>
      <c r="IM2" s="272"/>
      <c r="IN2" s="272"/>
      <c r="IO2" s="272"/>
      <c r="IP2" s="272"/>
      <c r="IQ2" s="272"/>
      <c r="IR2" s="272"/>
      <c r="IS2" s="272"/>
      <c r="IT2" s="272"/>
      <c r="IU2" s="272"/>
      <c r="IV2" s="272"/>
    </row>
    <row r="3" customFormat="1" customHeight="1" spans="1:8">
      <c r="A3" s="128" t="s">
        <v>4</v>
      </c>
      <c r="H3" s="129" t="s">
        <v>5</v>
      </c>
    </row>
    <row r="4" customFormat="1" customHeight="1" spans="1:256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273"/>
      <c r="IV4" s="273"/>
    </row>
    <row r="5" customFormat="1" customHeight="1" spans="1:256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273"/>
      <c r="IV5" s="273"/>
    </row>
    <row r="6" customFormat="1" customHeight="1" spans="1:8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</row>
    <row r="7" s="1" customFormat="1" customHeight="1" spans="1:8">
      <c r="A7" s="137"/>
      <c r="B7" s="137"/>
      <c r="C7" s="137"/>
      <c r="D7" s="270"/>
      <c r="E7" s="270" t="s">
        <v>63</v>
      </c>
      <c r="F7" s="141">
        <f>F8</f>
        <v>816836.04</v>
      </c>
      <c r="G7" s="141">
        <f>G8</f>
        <v>476836.04</v>
      </c>
      <c r="H7" s="141">
        <f>H8</f>
        <v>340000</v>
      </c>
    </row>
    <row r="8" customFormat="1" customHeight="1" spans="1:8">
      <c r="A8" s="137"/>
      <c r="B8" s="137"/>
      <c r="C8" s="137"/>
      <c r="D8" s="270" t="s">
        <v>81</v>
      </c>
      <c r="E8" s="270" t="s">
        <v>82</v>
      </c>
      <c r="F8" s="141">
        <f>F9</f>
        <v>816836.04</v>
      </c>
      <c r="G8" s="141">
        <f>G9</f>
        <v>476836.04</v>
      </c>
      <c r="H8" s="141">
        <f>H9</f>
        <v>340000</v>
      </c>
    </row>
    <row r="9" customFormat="1" customHeight="1" spans="1:8">
      <c r="A9" s="137"/>
      <c r="B9" s="137"/>
      <c r="C9" s="137"/>
      <c r="D9" s="270" t="s">
        <v>83</v>
      </c>
      <c r="E9" s="270" t="s">
        <v>84</v>
      </c>
      <c r="F9" s="141">
        <f>SUM(F10:F16)</f>
        <v>816836.04</v>
      </c>
      <c r="G9" s="141">
        <f>SUM(G10:G16)</f>
        <v>476836.04</v>
      </c>
      <c r="H9" s="141">
        <f>SUM(H10:H16)</f>
        <v>340000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0" t="s">
        <v>88</v>
      </c>
      <c r="E10" s="270" t="s">
        <v>89</v>
      </c>
      <c r="F10" s="141">
        <v>366861.04</v>
      </c>
      <c r="G10" s="141">
        <v>366861.04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0" t="s">
        <v>88</v>
      </c>
      <c r="E11" s="270" t="s">
        <v>91</v>
      </c>
      <c r="F11" s="141">
        <v>340000</v>
      </c>
      <c r="G11" s="141">
        <v>0</v>
      </c>
      <c r="H11" s="141">
        <v>340000</v>
      </c>
    </row>
    <row r="12" customFormat="1" customHeight="1" spans="1:8">
      <c r="A12" s="137" t="s">
        <v>92</v>
      </c>
      <c r="B12" s="137" t="s">
        <v>93</v>
      </c>
      <c r="C12" s="137" t="s">
        <v>93</v>
      </c>
      <c r="D12" s="270" t="s">
        <v>88</v>
      </c>
      <c r="E12" s="270" t="s">
        <v>94</v>
      </c>
      <c r="F12" s="141">
        <v>32065.76</v>
      </c>
      <c r="G12" s="141">
        <v>32065.76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95</v>
      </c>
      <c r="D13" s="270" t="s">
        <v>88</v>
      </c>
      <c r="E13" s="270" t="s">
        <v>96</v>
      </c>
      <c r="F13" s="141">
        <v>16032.88</v>
      </c>
      <c r="G13" s="141">
        <v>16032.88</v>
      </c>
      <c r="H13" s="141">
        <v>0</v>
      </c>
    </row>
    <row r="14" customFormat="1" customHeight="1" spans="1:8">
      <c r="A14" s="137" t="s">
        <v>92</v>
      </c>
      <c r="B14" s="137" t="s">
        <v>97</v>
      </c>
      <c r="C14" s="137" t="s">
        <v>87</v>
      </c>
      <c r="D14" s="270" t="s">
        <v>88</v>
      </c>
      <c r="E14" s="270" t="s">
        <v>98</v>
      </c>
      <c r="F14" s="141">
        <v>1603.29</v>
      </c>
      <c r="G14" s="141">
        <v>1603.29</v>
      </c>
      <c r="H14" s="141">
        <v>0</v>
      </c>
    </row>
    <row r="15" customFormat="1" customHeight="1" spans="1:8">
      <c r="A15" s="137" t="s">
        <v>99</v>
      </c>
      <c r="B15" s="137" t="s">
        <v>100</v>
      </c>
      <c r="C15" s="137" t="s">
        <v>87</v>
      </c>
      <c r="D15" s="270" t="s">
        <v>88</v>
      </c>
      <c r="E15" s="270" t="s">
        <v>101</v>
      </c>
      <c r="F15" s="141">
        <v>12225.07</v>
      </c>
      <c r="G15" s="141">
        <v>12225.07</v>
      </c>
      <c r="H15" s="141">
        <v>0</v>
      </c>
    </row>
    <row r="16" customFormat="1" customHeight="1" spans="1:8">
      <c r="A16" s="137" t="s">
        <v>102</v>
      </c>
      <c r="B16" s="137" t="s">
        <v>90</v>
      </c>
      <c r="C16" s="137" t="s">
        <v>87</v>
      </c>
      <c r="D16" s="270" t="s">
        <v>88</v>
      </c>
      <c r="E16" s="270" t="s">
        <v>103</v>
      </c>
      <c r="F16" s="141">
        <v>48048</v>
      </c>
      <c r="G16" s="141">
        <v>48048</v>
      </c>
      <c r="H16" s="141">
        <v>0</v>
      </c>
    </row>
    <row r="17" customFormat="1" customHeight="1"/>
    <row r="18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E1" s="227"/>
      <c r="F1" s="227"/>
      <c r="G1" s="227"/>
      <c r="H1" s="228" t="s">
        <v>111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112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113</v>
      </c>
      <c r="F5" s="238" t="s">
        <v>114</v>
      </c>
      <c r="G5" s="238" t="s">
        <v>115</v>
      </c>
      <c r="H5" s="238" t="s">
        <v>116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117</v>
      </c>
      <c r="B6" s="240">
        <v>816836.04</v>
      </c>
      <c r="C6" s="241" t="s">
        <v>118</v>
      </c>
      <c r="D6" s="242">
        <v>816836.04</v>
      </c>
      <c r="E6" s="242">
        <v>816836.04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119</v>
      </c>
      <c r="B7" s="240">
        <v>816836.04</v>
      </c>
      <c r="C7" s="241" t="s">
        <v>120</v>
      </c>
      <c r="D7" s="242">
        <v>706861.04</v>
      </c>
      <c r="E7" s="245">
        <v>706861.04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121</v>
      </c>
      <c r="B8" s="141">
        <v>0</v>
      </c>
      <c r="C8" s="248" t="s">
        <v>122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123</v>
      </c>
      <c r="B9" s="249"/>
      <c r="C9" s="241" t="s">
        <v>124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125</v>
      </c>
      <c r="B10" s="240">
        <v>0</v>
      </c>
      <c r="C10" s="241" t="s">
        <v>126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127</v>
      </c>
      <c r="B11" s="240">
        <v>0</v>
      </c>
      <c r="C11" s="241" t="s">
        <v>128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129</v>
      </c>
      <c r="B12" s="141">
        <v>0</v>
      </c>
      <c r="C12" s="241" t="s">
        <v>130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131</v>
      </c>
      <c r="B13" s="187"/>
      <c r="C13" s="241" t="s">
        <v>132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133</v>
      </c>
      <c r="D14" s="242">
        <v>49701.93</v>
      </c>
      <c r="E14" s="245">
        <v>49701.93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134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135</v>
      </c>
      <c r="D16" s="242">
        <v>12225.07</v>
      </c>
      <c r="E16" s="245">
        <v>12225.07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136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137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138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139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140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141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142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143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144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145</v>
      </c>
      <c r="D26" s="242">
        <v>48048</v>
      </c>
      <c r="E26" s="245">
        <v>48048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146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147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148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149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150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151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152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153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154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155</v>
      </c>
      <c r="B39" s="252">
        <v>816836.04</v>
      </c>
      <c r="C39" s="266" t="s">
        <v>156</v>
      </c>
      <c r="D39" s="243">
        <v>816836.04</v>
      </c>
      <c r="E39" s="141">
        <v>816836.04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">
      <c r="A42" s="123"/>
      <c r="B42" s="124"/>
    </row>
    <row r="43" customFormat="1" customHeight="1" spans="1:3">
      <c r="A43" s="123"/>
      <c r="B43" s="124"/>
      <c r="C43" s="124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6" t="s">
        <v>163</v>
      </c>
      <c r="N5" s="216"/>
      <c r="O5" s="216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17" t="s">
        <v>167</v>
      </c>
      <c r="N6" s="217" t="s">
        <v>108</v>
      </c>
      <c r="O6" s="217" t="s">
        <v>109</v>
      </c>
      <c r="P6" s="218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f t="shared" ref="E7:L7" si="0">E8</f>
        <v>816836.04</v>
      </c>
      <c r="F7" s="140">
        <f t="shared" si="0"/>
        <v>816836.04</v>
      </c>
      <c r="G7" s="140">
        <f t="shared" si="0"/>
        <v>816836.04</v>
      </c>
      <c r="H7" s="140">
        <f t="shared" si="0"/>
        <v>476836.04</v>
      </c>
      <c r="I7" s="140">
        <f t="shared" si="0"/>
        <v>340000</v>
      </c>
      <c r="J7" s="140">
        <f t="shared" si="0"/>
        <v>0</v>
      </c>
      <c r="K7" s="140">
        <f t="shared" si="0"/>
        <v>0</v>
      </c>
      <c r="L7" s="141">
        <f t="shared" si="0"/>
        <v>0</v>
      </c>
      <c r="M7" s="139">
        <f t="shared" ref="M7:M24" si="1">SUM(0)</f>
        <v>0</v>
      </c>
      <c r="N7" s="140">
        <f t="shared" ref="N7:N24" si="2">SUM(0)</f>
        <v>0</v>
      </c>
      <c r="O7" s="140">
        <f t="shared" ref="O7:O24" si="3">SUM(0)</f>
        <v>0</v>
      </c>
      <c r="P7" s="140">
        <f t="shared" ref="P7:V7" si="4">P8</f>
        <v>0</v>
      </c>
      <c r="Q7" s="140">
        <f t="shared" si="4"/>
        <v>0</v>
      </c>
      <c r="R7" s="140">
        <f t="shared" si="4"/>
        <v>0</v>
      </c>
      <c r="S7" s="140">
        <f t="shared" si="4"/>
        <v>0</v>
      </c>
      <c r="T7" s="140">
        <f t="shared" si="4"/>
        <v>0</v>
      </c>
      <c r="U7" s="140">
        <f t="shared" si="4"/>
        <v>0</v>
      </c>
      <c r="V7" s="141">
        <f t="shared" si="4"/>
        <v>0</v>
      </c>
      <c r="W7" s="219">
        <f t="shared" ref="W7:W24" si="5">SUM(0)</f>
        <v>0</v>
      </c>
      <c r="X7" s="220">
        <f t="shared" ref="X7:X24" si="6">SUM(0)</f>
        <v>0</v>
      </c>
      <c r="Y7" s="220">
        <f t="shared" ref="Y7:Y24" si="7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168</v>
      </c>
      <c r="D8" s="137" t="s">
        <v>169</v>
      </c>
      <c r="E8" s="140">
        <f t="shared" ref="E8:L8" si="8">E9+E14+E23</f>
        <v>816836.04</v>
      </c>
      <c r="F8" s="140">
        <f t="shared" si="8"/>
        <v>816836.04</v>
      </c>
      <c r="G8" s="140">
        <f t="shared" si="8"/>
        <v>816836.04</v>
      </c>
      <c r="H8" s="140">
        <f t="shared" si="8"/>
        <v>476836.04</v>
      </c>
      <c r="I8" s="140">
        <f t="shared" si="8"/>
        <v>340000</v>
      </c>
      <c r="J8" s="140">
        <f t="shared" si="8"/>
        <v>0</v>
      </c>
      <c r="K8" s="140">
        <f t="shared" si="8"/>
        <v>0</v>
      </c>
      <c r="L8" s="141">
        <f t="shared" si="8"/>
        <v>0</v>
      </c>
      <c r="M8" s="139">
        <f t="shared" si="1"/>
        <v>0</v>
      </c>
      <c r="N8" s="140">
        <f t="shared" si="2"/>
        <v>0</v>
      </c>
      <c r="O8" s="140">
        <f t="shared" si="3"/>
        <v>0</v>
      </c>
      <c r="P8" s="140">
        <f t="shared" ref="P8:V8" si="9">P9+P14+P23</f>
        <v>0</v>
      </c>
      <c r="Q8" s="140">
        <f t="shared" si="9"/>
        <v>0</v>
      </c>
      <c r="R8" s="140">
        <f t="shared" si="9"/>
        <v>0</v>
      </c>
      <c r="S8" s="140">
        <f t="shared" si="9"/>
        <v>0</v>
      </c>
      <c r="T8" s="140">
        <f t="shared" si="9"/>
        <v>0</v>
      </c>
      <c r="U8" s="140">
        <f t="shared" si="9"/>
        <v>0</v>
      </c>
      <c r="V8" s="141">
        <f t="shared" si="9"/>
        <v>0</v>
      </c>
      <c r="W8" s="219">
        <f t="shared" si="5"/>
        <v>0</v>
      </c>
      <c r="X8" s="220">
        <f t="shared" si="6"/>
        <v>0</v>
      </c>
      <c r="Y8" s="220">
        <f t="shared" si="7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f t="shared" ref="E9:L9" si="10">SUM(E10:E13)</f>
        <v>326226</v>
      </c>
      <c r="F9" s="140">
        <f t="shared" si="10"/>
        <v>326226</v>
      </c>
      <c r="G9" s="140">
        <f t="shared" si="10"/>
        <v>326226</v>
      </c>
      <c r="H9" s="140">
        <f t="shared" si="10"/>
        <v>326226</v>
      </c>
      <c r="I9" s="140">
        <f t="shared" si="10"/>
        <v>0</v>
      </c>
      <c r="J9" s="140">
        <f t="shared" si="10"/>
        <v>0</v>
      </c>
      <c r="K9" s="140">
        <f t="shared" si="10"/>
        <v>0</v>
      </c>
      <c r="L9" s="141">
        <f t="shared" si="10"/>
        <v>0</v>
      </c>
      <c r="M9" s="139">
        <f t="shared" si="1"/>
        <v>0</v>
      </c>
      <c r="N9" s="140">
        <f t="shared" si="2"/>
        <v>0</v>
      </c>
      <c r="O9" s="140">
        <f t="shared" si="3"/>
        <v>0</v>
      </c>
      <c r="P9" s="140">
        <f t="shared" ref="P9:V9" si="11">SUM(P10:P13)</f>
        <v>0</v>
      </c>
      <c r="Q9" s="140">
        <f t="shared" si="11"/>
        <v>0</v>
      </c>
      <c r="R9" s="140">
        <f t="shared" si="11"/>
        <v>0</v>
      </c>
      <c r="S9" s="140">
        <f t="shared" si="11"/>
        <v>0</v>
      </c>
      <c r="T9" s="140">
        <f t="shared" si="11"/>
        <v>0</v>
      </c>
      <c r="U9" s="140">
        <f t="shared" si="11"/>
        <v>0</v>
      </c>
      <c r="V9" s="141">
        <f t="shared" si="11"/>
        <v>0</v>
      </c>
      <c r="W9" s="219">
        <f t="shared" si="5"/>
        <v>0</v>
      </c>
      <c r="X9" s="220">
        <f t="shared" si="6"/>
        <v>0</v>
      </c>
      <c r="Y9" s="220">
        <f t="shared" si="7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200411</v>
      </c>
      <c r="F10" s="140">
        <v>200411</v>
      </c>
      <c r="G10" s="140">
        <v>200411</v>
      </c>
      <c r="H10" s="140">
        <v>200411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1"/>
        <v>0</v>
      </c>
      <c r="N10" s="140">
        <f t="shared" si="2"/>
        <v>0</v>
      </c>
      <c r="O10" s="140">
        <f t="shared" si="3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5"/>
        <v>0</v>
      </c>
      <c r="X10" s="220">
        <f t="shared" si="6"/>
        <v>0</v>
      </c>
      <c r="Y10" s="220">
        <f t="shared" si="7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61927</v>
      </c>
      <c r="F11" s="140">
        <v>61927</v>
      </c>
      <c r="G11" s="140">
        <v>61927</v>
      </c>
      <c r="H11" s="140">
        <v>61927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1"/>
        <v>0</v>
      </c>
      <c r="N11" s="140">
        <f t="shared" si="2"/>
        <v>0</v>
      </c>
      <c r="O11" s="140">
        <f t="shared" si="3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5"/>
        <v>0</v>
      </c>
      <c r="X11" s="220">
        <f t="shared" si="6"/>
        <v>0</v>
      </c>
      <c r="Y11" s="220">
        <f t="shared" si="7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172</v>
      </c>
      <c r="B12" s="137" t="s">
        <v>177</v>
      </c>
      <c r="C12" s="137" t="s">
        <v>88</v>
      </c>
      <c r="D12" s="137" t="s">
        <v>103</v>
      </c>
      <c r="E12" s="140">
        <v>48048</v>
      </c>
      <c r="F12" s="140">
        <v>48048</v>
      </c>
      <c r="G12" s="140">
        <v>48048</v>
      </c>
      <c r="H12" s="140">
        <v>48048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1"/>
        <v>0</v>
      </c>
      <c r="N12" s="140">
        <f t="shared" si="2"/>
        <v>0</v>
      </c>
      <c r="O12" s="140">
        <f t="shared" si="3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5"/>
        <v>0</v>
      </c>
      <c r="X12" s="220">
        <f t="shared" si="6"/>
        <v>0</v>
      </c>
      <c r="Y12" s="220">
        <f t="shared" si="7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172</v>
      </c>
      <c r="B13" s="137" t="s">
        <v>178</v>
      </c>
      <c r="C13" s="137" t="s">
        <v>88</v>
      </c>
      <c r="D13" s="137" t="s">
        <v>179</v>
      </c>
      <c r="E13" s="140">
        <v>15840</v>
      </c>
      <c r="F13" s="140">
        <v>15840</v>
      </c>
      <c r="G13" s="140">
        <v>15840</v>
      </c>
      <c r="H13" s="140">
        <v>15840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1"/>
        <v>0</v>
      </c>
      <c r="N13" s="140">
        <f t="shared" si="2"/>
        <v>0</v>
      </c>
      <c r="O13" s="140">
        <f t="shared" si="3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5"/>
        <v>0</v>
      </c>
      <c r="X13" s="220">
        <f t="shared" si="6"/>
        <v>0</v>
      </c>
      <c r="Y13" s="220">
        <f t="shared" si="7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180</v>
      </c>
      <c r="D14" s="137" t="s">
        <v>181</v>
      </c>
      <c r="E14" s="140">
        <f t="shared" ref="E14:L14" si="12">SUM(E15:E22)</f>
        <v>490550.04</v>
      </c>
      <c r="F14" s="140">
        <f t="shared" si="12"/>
        <v>490550.04</v>
      </c>
      <c r="G14" s="140">
        <f t="shared" si="12"/>
        <v>490550.04</v>
      </c>
      <c r="H14" s="140">
        <f t="shared" si="12"/>
        <v>150550.04</v>
      </c>
      <c r="I14" s="140">
        <f t="shared" si="12"/>
        <v>340000</v>
      </c>
      <c r="J14" s="140">
        <f t="shared" si="12"/>
        <v>0</v>
      </c>
      <c r="K14" s="140">
        <f t="shared" si="12"/>
        <v>0</v>
      </c>
      <c r="L14" s="141">
        <f t="shared" si="12"/>
        <v>0</v>
      </c>
      <c r="M14" s="139">
        <f t="shared" si="1"/>
        <v>0</v>
      </c>
      <c r="N14" s="140">
        <f t="shared" si="2"/>
        <v>0</v>
      </c>
      <c r="O14" s="140">
        <f t="shared" si="3"/>
        <v>0</v>
      </c>
      <c r="P14" s="140">
        <f t="shared" ref="P14:V14" si="13">SUM(P15:P22)</f>
        <v>0</v>
      </c>
      <c r="Q14" s="140">
        <f t="shared" si="13"/>
        <v>0</v>
      </c>
      <c r="R14" s="140">
        <f t="shared" si="13"/>
        <v>0</v>
      </c>
      <c r="S14" s="140">
        <f t="shared" si="13"/>
        <v>0</v>
      </c>
      <c r="T14" s="140">
        <f t="shared" si="13"/>
        <v>0</v>
      </c>
      <c r="U14" s="140">
        <f t="shared" si="13"/>
        <v>0</v>
      </c>
      <c r="V14" s="141">
        <f t="shared" si="13"/>
        <v>0</v>
      </c>
      <c r="W14" s="219">
        <f t="shared" si="5"/>
        <v>0</v>
      </c>
      <c r="X14" s="220">
        <f t="shared" si="6"/>
        <v>0</v>
      </c>
      <c r="Y14" s="220">
        <f t="shared" si="7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182</v>
      </c>
      <c r="B15" s="137" t="s">
        <v>183</v>
      </c>
      <c r="C15" s="137" t="s">
        <v>88</v>
      </c>
      <c r="D15" s="137" t="s">
        <v>184</v>
      </c>
      <c r="E15" s="140">
        <v>254450</v>
      </c>
      <c r="F15" s="140">
        <v>254450</v>
      </c>
      <c r="G15" s="140">
        <v>254450</v>
      </c>
      <c r="H15" s="140">
        <v>61650</v>
      </c>
      <c r="I15" s="140">
        <v>192800</v>
      </c>
      <c r="J15" s="140">
        <v>0</v>
      </c>
      <c r="K15" s="140">
        <v>0</v>
      </c>
      <c r="L15" s="141">
        <v>0</v>
      </c>
      <c r="M15" s="139">
        <f t="shared" si="1"/>
        <v>0</v>
      </c>
      <c r="N15" s="140">
        <f t="shared" si="2"/>
        <v>0</v>
      </c>
      <c r="O15" s="140">
        <f t="shared" si="3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5"/>
        <v>0</v>
      </c>
      <c r="X15" s="220">
        <f t="shared" si="6"/>
        <v>0</v>
      </c>
      <c r="Y15" s="220">
        <f t="shared" si="7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182</v>
      </c>
      <c r="B16" s="137" t="s">
        <v>185</v>
      </c>
      <c r="C16" s="137" t="s">
        <v>88</v>
      </c>
      <c r="D16" s="137" t="s">
        <v>186</v>
      </c>
      <c r="E16" s="140">
        <v>20000</v>
      </c>
      <c r="F16" s="140">
        <v>20000</v>
      </c>
      <c r="G16" s="140">
        <v>20000</v>
      </c>
      <c r="H16" s="140">
        <v>0</v>
      </c>
      <c r="I16" s="140">
        <v>20000</v>
      </c>
      <c r="J16" s="140">
        <v>0</v>
      </c>
      <c r="K16" s="140">
        <v>0</v>
      </c>
      <c r="L16" s="141">
        <v>0</v>
      </c>
      <c r="M16" s="139">
        <f t="shared" si="1"/>
        <v>0</v>
      </c>
      <c r="N16" s="140">
        <f t="shared" si="2"/>
        <v>0</v>
      </c>
      <c r="O16" s="140">
        <f t="shared" si="3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5"/>
        <v>0</v>
      </c>
      <c r="X16" s="220">
        <f t="shared" si="6"/>
        <v>0</v>
      </c>
      <c r="Y16" s="220">
        <f t="shared" si="7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182</v>
      </c>
      <c r="B17" s="137" t="s">
        <v>187</v>
      </c>
      <c r="C17" s="137" t="s">
        <v>88</v>
      </c>
      <c r="D17" s="137" t="s">
        <v>188</v>
      </c>
      <c r="E17" s="140">
        <v>46000</v>
      </c>
      <c r="F17" s="140">
        <v>46000</v>
      </c>
      <c r="G17" s="140">
        <v>46000</v>
      </c>
      <c r="H17" s="140">
        <v>0</v>
      </c>
      <c r="I17" s="140">
        <v>46000</v>
      </c>
      <c r="J17" s="140">
        <v>0</v>
      </c>
      <c r="K17" s="140">
        <v>0</v>
      </c>
      <c r="L17" s="141">
        <v>0</v>
      </c>
      <c r="M17" s="139">
        <f t="shared" si="1"/>
        <v>0</v>
      </c>
      <c r="N17" s="140">
        <f t="shared" si="2"/>
        <v>0</v>
      </c>
      <c r="O17" s="140">
        <f t="shared" si="3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5"/>
        <v>0</v>
      </c>
      <c r="X17" s="220">
        <f t="shared" si="6"/>
        <v>0</v>
      </c>
      <c r="Y17" s="220">
        <f t="shared" si="7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182</v>
      </c>
      <c r="B18" s="137" t="s">
        <v>189</v>
      </c>
      <c r="C18" s="137" t="s">
        <v>88</v>
      </c>
      <c r="D18" s="137" t="s">
        <v>190</v>
      </c>
      <c r="E18" s="140">
        <v>57300.04</v>
      </c>
      <c r="F18" s="140">
        <v>57300.04</v>
      </c>
      <c r="G18" s="140">
        <v>57300.04</v>
      </c>
      <c r="H18" s="140">
        <v>57300.04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1"/>
        <v>0</v>
      </c>
      <c r="N18" s="140">
        <f t="shared" si="2"/>
        <v>0</v>
      </c>
      <c r="O18" s="140">
        <f t="shared" si="3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5"/>
        <v>0</v>
      </c>
      <c r="X18" s="220">
        <f t="shared" si="6"/>
        <v>0</v>
      </c>
      <c r="Y18" s="220">
        <f t="shared" si="7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182</v>
      </c>
      <c r="B19" s="137" t="s">
        <v>191</v>
      </c>
      <c r="C19" s="137" t="s">
        <v>88</v>
      </c>
      <c r="D19" s="137" t="s">
        <v>192</v>
      </c>
      <c r="E19" s="140">
        <v>1000</v>
      </c>
      <c r="F19" s="140">
        <v>1000</v>
      </c>
      <c r="G19" s="140">
        <v>1000</v>
      </c>
      <c r="H19" s="140">
        <v>0</v>
      </c>
      <c r="I19" s="140">
        <v>1000</v>
      </c>
      <c r="J19" s="140">
        <v>0</v>
      </c>
      <c r="K19" s="140">
        <v>0</v>
      </c>
      <c r="L19" s="141">
        <v>0</v>
      </c>
      <c r="M19" s="139">
        <f t="shared" si="1"/>
        <v>0</v>
      </c>
      <c r="N19" s="140">
        <f t="shared" si="2"/>
        <v>0</v>
      </c>
      <c r="O19" s="140">
        <f t="shared" si="3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5"/>
        <v>0</v>
      </c>
      <c r="X19" s="220">
        <f t="shared" si="6"/>
        <v>0</v>
      </c>
      <c r="Y19" s="220">
        <f t="shared" si="7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182</v>
      </c>
      <c r="B20" s="137" t="s">
        <v>193</v>
      </c>
      <c r="C20" s="137" t="s">
        <v>88</v>
      </c>
      <c r="D20" s="137" t="s">
        <v>194</v>
      </c>
      <c r="E20" s="140">
        <v>30000</v>
      </c>
      <c r="F20" s="140">
        <v>30000</v>
      </c>
      <c r="G20" s="140">
        <v>30000</v>
      </c>
      <c r="H20" s="140">
        <v>30000</v>
      </c>
      <c r="I20" s="140">
        <v>0</v>
      </c>
      <c r="J20" s="140">
        <v>0</v>
      </c>
      <c r="K20" s="140">
        <v>0</v>
      </c>
      <c r="L20" s="141">
        <v>0</v>
      </c>
      <c r="M20" s="139">
        <f t="shared" si="1"/>
        <v>0</v>
      </c>
      <c r="N20" s="140">
        <f t="shared" si="2"/>
        <v>0</v>
      </c>
      <c r="O20" s="140">
        <f t="shared" si="3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5"/>
        <v>0</v>
      </c>
      <c r="X20" s="220">
        <f t="shared" si="6"/>
        <v>0</v>
      </c>
      <c r="Y20" s="220">
        <f t="shared" si="7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182</v>
      </c>
      <c r="B21" s="137" t="s">
        <v>195</v>
      </c>
      <c r="C21" s="137" t="s">
        <v>88</v>
      </c>
      <c r="D21" s="137" t="s">
        <v>196</v>
      </c>
      <c r="E21" s="140">
        <v>10000</v>
      </c>
      <c r="F21" s="140">
        <v>10000</v>
      </c>
      <c r="G21" s="140">
        <v>10000</v>
      </c>
      <c r="H21" s="140">
        <v>0</v>
      </c>
      <c r="I21" s="140">
        <v>10000</v>
      </c>
      <c r="J21" s="140">
        <v>0</v>
      </c>
      <c r="K21" s="140">
        <v>0</v>
      </c>
      <c r="L21" s="141">
        <v>0</v>
      </c>
      <c r="M21" s="139">
        <f t="shared" si="1"/>
        <v>0</v>
      </c>
      <c r="N21" s="140">
        <f t="shared" si="2"/>
        <v>0</v>
      </c>
      <c r="O21" s="140">
        <f t="shared" si="3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5"/>
        <v>0</v>
      </c>
      <c r="X21" s="220">
        <f t="shared" si="6"/>
        <v>0</v>
      </c>
      <c r="Y21" s="220">
        <f t="shared" si="7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182</v>
      </c>
      <c r="B22" s="137" t="s">
        <v>197</v>
      </c>
      <c r="C22" s="137" t="s">
        <v>88</v>
      </c>
      <c r="D22" s="137" t="s">
        <v>198</v>
      </c>
      <c r="E22" s="140">
        <v>71800</v>
      </c>
      <c r="F22" s="140">
        <v>71800</v>
      </c>
      <c r="G22" s="140">
        <v>71800</v>
      </c>
      <c r="H22" s="140">
        <v>1600</v>
      </c>
      <c r="I22" s="140">
        <v>70200</v>
      </c>
      <c r="J22" s="140">
        <v>0</v>
      </c>
      <c r="K22" s="140">
        <v>0</v>
      </c>
      <c r="L22" s="141">
        <v>0</v>
      </c>
      <c r="M22" s="139">
        <f t="shared" si="1"/>
        <v>0</v>
      </c>
      <c r="N22" s="140">
        <f t="shared" si="2"/>
        <v>0</v>
      </c>
      <c r="O22" s="140">
        <f t="shared" si="3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5"/>
        <v>0</v>
      </c>
      <c r="X22" s="220">
        <f t="shared" si="6"/>
        <v>0</v>
      </c>
      <c r="Y22" s="220">
        <f t="shared" si="7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/>
      <c r="B23" s="137"/>
      <c r="C23" s="137" t="s">
        <v>199</v>
      </c>
      <c r="D23" s="137" t="s">
        <v>200</v>
      </c>
      <c r="E23" s="140">
        <f t="shared" ref="E23:L23" si="14">E24</f>
        <v>60</v>
      </c>
      <c r="F23" s="140">
        <f t="shared" si="14"/>
        <v>60</v>
      </c>
      <c r="G23" s="140">
        <f t="shared" si="14"/>
        <v>60</v>
      </c>
      <c r="H23" s="140">
        <f t="shared" si="14"/>
        <v>60</v>
      </c>
      <c r="I23" s="140">
        <f t="shared" si="14"/>
        <v>0</v>
      </c>
      <c r="J23" s="140">
        <f t="shared" si="14"/>
        <v>0</v>
      </c>
      <c r="K23" s="140">
        <f t="shared" si="14"/>
        <v>0</v>
      </c>
      <c r="L23" s="141">
        <f t="shared" si="14"/>
        <v>0</v>
      </c>
      <c r="M23" s="139">
        <f t="shared" si="1"/>
        <v>0</v>
      </c>
      <c r="N23" s="140">
        <f t="shared" si="2"/>
        <v>0</v>
      </c>
      <c r="O23" s="140">
        <f t="shared" si="3"/>
        <v>0</v>
      </c>
      <c r="P23" s="140">
        <f t="shared" ref="P23:V23" si="15">P24</f>
        <v>0</v>
      </c>
      <c r="Q23" s="140">
        <f t="shared" si="15"/>
        <v>0</v>
      </c>
      <c r="R23" s="140">
        <f t="shared" si="15"/>
        <v>0</v>
      </c>
      <c r="S23" s="140">
        <f t="shared" si="15"/>
        <v>0</v>
      </c>
      <c r="T23" s="140">
        <f t="shared" si="15"/>
        <v>0</v>
      </c>
      <c r="U23" s="140">
        <f t="shared" si="15"/>
        <v>0</v>
      </c>
      <c r="V23" s="141">
        <f t="shared" si="15"/>
        <v>0</v>
      </c>
      <c r="W23" s="219">
        <f t="shared" si="5"/>
        <v>0</v>
      </c>
      <c r="X23" s="220">
        <f t="shared" si="6"/>
        <v>0</v>
      </c>
      <c r="Y23" s="220">
        <f t="shared" si="7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 t="s">
        <v>201</v>
      </c>
      <c r="B24" s="137" t="s">
        <v>202</v>
      </c>
      <c r="C24" s="137" t="s">
        <v>88</v>
      </c>
      <c r="D24" s="137" t="s">
        <v>203</v>
      </c>
      <c r="E24" s="140">
        <v>60</v>
      </c>
      <c r="F24" s="140">
        <v>60</v>
      </c>
      <c r="G24" s="140">
        <v>60</v>
      </c>
      <c r="H24" s="140">
        <v>60</v>
      </c>
      <c r="I24" s="140">
        <v>0</v>
      </c>
      <c r="J24" s="140">
        <v>0</v>
      </c>
      <c r="K24" s="140">
        <v>0</v>
      </c>
      <c r="L24" s="141">
        <v>0</v>
      </c>
      <c r="M24" s="139">
        <f t="shared" si="1"/>
        <v>0</v>
      </c>
      <c r="N24" s="140">
        <f t="shared" si="2"/>
        <v>0</v>
      </c>
      <c r="O24" s="140">
        <f t="shared" si="3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 t="shared" si="5"/>
        <v>0</v>
      </c>
      <c r="X24" s="220">
        <f t="shared" si="6"/>
        <v>0</v>
      </c>
      <c r="Y24" s="220">
        <f t="shared" si="7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10">
      <c r="F1" s="172" t="s">
        <v>204</v>
      </c>
      <c r="G1"/>
      <c r="H1"/>
      <c r="I1"/>
      <c r="J1"/>
    </row>
    <row r="2" ht="20.1" customHeight="1" spans="1:10">
      <c r="A2" s="104" t="s">
        <v>205</v>
      </c>
      <c r="B2" s="164"/>
      <c r="C2" s="164"/>
      <c r="D2" s="164"/>
      <c r="E2" s="164"/>
      <c r="F2" s="164"/>
      <c r="G2"/>
      <c r="H2"/>
      <c r="I2"/>
      <c r="J2"/>
    </row>
    <row r="3" customHeight="1" spans="1:10">
      <c r="A3" s="173" t="s">
        <v>4</v>
      </c>
      <c r="B3" s="170"/>
      <c r="C3"/>
      <c r="D3"/>
      <c r="E3"/>
      <c r="F3" s="174" t="s">
        <v>5</v>
      </c>
      <c r="G3"/>
      <c r="H3"/>
      <c r="I3"/>
      <c r="J3"/>
    </row>
    <row r="4" customHeight="1" spans="1:10">
      <c r="A4" s="175" t="s">
        <v>8</v>
      </c>
      <c r="B4" s="175"/>
      <c r="C4" s="175"/>
      <c r="D4" s="176" t="s">
        <v>107</v>
      </c>
      <c r="E4" s="177" t="s">
        <v>206</v>
      </c>
      <c r="F4" s="177"/>
      <c r="G4"/>
      <c r="H4"/>
      <c r="I4"/>
      <c r="J4"/>
    </row>
    <row r="5" customHeight="1" spans="1:10">
      <c r="A5" s="176" t="s">
        <v>60</v>
      </c>
      <c r="B5" s="176"/>
      <c r="C5" s="175" t="s">
        <v>110</v>
      </c>
      <c r="D5" s="176"/>
      <c r="E5" s="178" t="s">
        <v>207</v>
      </c>
      <c r="F5" s="179" t="s">
        <v>208</v>
      </c>
      <c r="G5"/>
      <c r="H5"/>
      <c r="I5"/>
      <c r="J5"/>
    </row>
    <row r="6" customHeight="1" spans="1:10">
      <c r="A6" s="180" t="s">
        <v>72</v>
      </c>
      <c r="B6" s="180" t="s">
        <v>73</v>
      </c>
      <c r="C6" s="181"/>
      <c r="D6" s="180"/>
      <c r="E6" s="182"/>
      <c r="F6" s="166"/>
      <c r="G6"/>
      <c r="H6"/>
      <c r="I6"/>
      <c r="J6"/>
    </row>
    <row r="7" s="170" customFormat="1" customHeight="1" spans="1:10">
      <c r="A7" s="183"/>
      <c r="B7" s="184"/>
      <c r="C7" s="185" t="s">
        <v>63</v>
      </c>
      <c r="D7" s="141">
        <f>D8</f>
        <v>476836.04</v>
      </c>
      <c r="E7" s="186">
        <f>E8</f>
        <v>326286</v>
      </c>
      <c r="F7" s="187">
        <f>F8</f>
        <v>150550.04</v>
      </c>
      <c r="H7" s="1"/>
      <c r="I7" s="1"/>
      <c r="J7" s="1"/>
    </row>
    <row r="8" customHeight="1" spans="1:10">
      <c r="A8" s="183"/>
      <c r="B8" s="184"/>
      <c r="C8" s="185" t="s">
        <v>82</v>
      </c>
      <c r="D8" s="141">
        <f>D9</f>
        <v>476836.04</v>
      </c>
      <c r="E8" s="186">
        <f>E9</f>
        <v>326286</v>
      </c>
      <c r="F8" s="187">
        <f>F9</f>
        <v>150550.04</v>
      </c>
      <c r="G8"/>
      <c r="H8" s="170"/>
      <c r="I8"/>
      <c r="J8" s="170"/>
    </row>
    <row r="9" customHeight="1" spans="1:10">
      <c r="A9" s="183"/>
      <c r="B9" s="184"/>
      <c r="C9" s="185" t="s">
        <v>84</v>
      </c>
      <c r="D9" s="141">
        <f>SUM(D10:D15)</f>
        <v>476836.04</v>
      </c>
      <c r="E9" s="186">
        <f>SUM(E10:E15)</f>
        <v>326286</v>
      </c>
      <c r="F9" s="187">
        <f>SUM(F10:F15)</f>
        <v>150550.04</v>
      </c>
      <c r="G9"/>
      <c r="H9"/>
      <c r="I9"/>
      <c r="J9"/>
    </row>
    <row r="10" customHeight="1" spans="1:10">
      <c r="A10" s="183" t="s">
        <v>85</v>
      </c>
      <c r="B10" s="184" t="s">
        <v>86</v>
      </c>
      <c r="C10" s="185" t="s">
        <v>89</v>
      </c>
      <c r="D10" s="141">
        <v>366861.04</v>
      </c>
      <c r="E10" s="186">
        <v>216311</v>
      </c>
      <c r="F10" s="187">
        <v>150550.04</v>
      </c>
      <c r="G10"/>
      <c r="H10"/>
      <c r="I10"/>
      <c r="J10"/>
    </row>
    <row r="11" customHeight="1" spans="1:10">
      <c r="A11" s="183" t="s">
        <v>92</v>
      </c>
      <c r="B11" s="184" t="s">
        <v>93</v>
      </c>
      <c r="C11" s="185" t="s">
        <v>94</v>
      </c>
      <c r="D11" s="141">
        <v>32065.76</v>
      </c>
      <c r="E11" s="186">
        <v>32065.76</v>
      </c>
      <c r="F11" s="187">
        <v>0</v>
      </c>
      <c r="G11"/>
      <c r="H11"/>
      <c r="I11"/>
      <c r="J11"/>
    </row>
    <row r="12" customHeight="1" spans="1:10">
      <c r="A12" s="183" t="s">
        <v>92</v>
      </c>
      <c r="B12" s="184" t="s">
        <v>93</v>
      </c>
      <c r="C12" s="185" t="s">
        <v>96</v>
      </c>
      <c r="D12" s="141">
        <v>16032.88</v>
      </c>
      <c r="E12" s="186">
        <v>16032.88</v>
      </c>
      <c r="F12" s="187">
        <v>0</v>
      </c>
      <c r="G12"/>
      <c r="H12"/>
      <c r="I12"/>
      <c r="J12"/>
    </row>
    <row r="13" customHeight="1" spans="1:10">
      <c r="A13" s="183" t="s">
        <v>92</v>
      </c>
      <c r="B13" s="184" t="s">
        <v>97</v>
      </c>
      <c r="C13" s="185" t="s">
        <v>98</v>
      </c>
      <c r="D13" s="141">
        <v>1603.29</v>
      </c>
      <c r="E13" s="186">
        <v>1603.29</v>
      </c>
      <c r="F13" s="187">
        <v>0</v>
      </c>
      <c r="G13"/>
      <c r="H13"/>
      <c r="I13"/>
      <c r="J13"/>
    </row>
    <row r="14" customHeight="1" spans="1:10">
      <c r="A14" s="183" t="s">
        <v>99</v>
      </c>
      <c r="B14" s="184" t="s">
        <v>100</v>
      </c>
      <c r="C14" s="185" t="s">
        <v>101</v>
      </c>
      <c r="D14" s="141">
        <v>12225.07</v>
      </c>
      <c r="E14" s="186">
        <v>12225.07</v>
      </c>
      <c r="F14" s="187">
        <v>0</v>
      </c>
      <c r="G14"/>
      <c r="H14"/>
      <c r="I14"/>
      <c r="J14"/>
    </row>
    <row r="15" customHeight="1" spans="1:10">
      <c r="A15" s="183" t="s">
        <v>102</v>
      </c>
      <c r="B15" s="184" t="s">
        <v>90</v>
      </c>
      <c r="C15" s="185" t="s">
        <v>103</v>
      </c>
      <c r="D15" s="141">
        <v>48048</v>
      </c>
      <c r="E15" s="186">
        <v>48048</v>
      </c>
      <c r="F15" s="187">
        <v>0</v>
      </c>
      <c r="G15"/>
      <c r="H15"/>
      <c r="I15"/>
      <c r="J15"/>
    </row>
    <row r="16" customHeight="1" spans="6:10">
      <c r="F16" s="170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70"/>
      <c r="E20"/>
      <c r="F20"/>
      <c r="G20"/>
      <c r="H20"/>
      <c r="I20"/>
      <c r="J20"/>
    </row>
    <row r="21" customHeight="1" spans="4:10">
      <c r="D21" s="170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209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211</v>
      </c>
      <c r="H4" s="169" t="s">
        <v>212</v>
      </c>
      <c r="I4" s="169" t="s">
        <v>213</v>
      </c>
      <c r="J4" s="169" t="s">
        <v>214</v>
      </c>
      <c r="K4" s="169" t="s">
        <v>215</v>
      </c>
      <c r="L4" s="169" t="s">
        <v>216</v>
      </c>
      <c r="M4" s="169" t="s">
        <v>217</v>
      </c>
      <c r="N4" s="169" t="s">
        <v>218</v>
      </c>
      <c r="O4" s="169" t="s">
        <v>219</v>
      </c>
      <c r="P4" s="169" t="s">
        <v>220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f t="shared" ref="F7:P7" si="0">F8</f>
        <v>816836.04</v>
      </c>
      <c r="G7" s="151">
        <f t="shared" si="0"/>
        <v>326226</v>
      </c>
      <c r="H7" s="151">
        <f t="shared" si="0"/>
        <v>490550.04</v>
      </c>
      <c r="I7" s="151">
        <f t="shared" si="0"/>
        <v>60</v>
      </c>
      <c r="J7" s="151">
        <f t="shared" si="0"/>
        <v>0</v>
      </c>
      <c r="K7" s="151">
        <f t="shared" si="0"/>
        <v>0</v>
      </c>
      <c r="L7" s="151">
        <f t="shared" si="0"/>
        <v>0</v>
      </c>
      <c r="M7" s="151">
        <f t="shared" si="0"/>
        <v>0</v>
      </c>
      <c r="N7" s="151">
        <f t="shared" si="0"/>
        <v>0</v>
      </c>
      <c r="O7" s="151">
        <f t="shared" si="0"/>
        <v>0</v>
      </c>
      <c r="P7" s="151">
        <f t="shared" si="0"/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f t="shared" ref="F8:P8" si="1">F9</f>
        <v>816836.04</v>
      </c>
      <c r="G8" s="151">
        <f t="shared" si="1"/>
        <v>326226</v>
      </c>
      <c r="H8" s="151">
        <f t="shared" si="1"/>
        <v>490550.04</v>
      </c>
      <c r="I8" s="151">
        <f t="shared" si="1"/>
        <v>60</v>
      </c>
      <c r="J8" s="151">
        <f t="shared" si="1"/>
        <v>0</v>
      </c>
      <c r="K8" s="151">
        <f t="shared" si="1"/>
        <v>0</v>
      </c>
      <c r="L8" s="151">
        <f t="shared" si="1"/>
        <v>0</v>
      </c>
      <c r="M8" s="151">
        <f t="shared" si="1"/>
        <v>0</v>
      </c>
      <c r="N8" s="151">
        <f t="shared" si="1"/>
        <v>0</v>
      </c>
      <c r="O8" s="151">
        <f t="shared" si="1"/>
        <v>0</v>
      </c>
      <c r="P8" s="151">
        <f t="shared" si="1"/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f t="shared" ref="F9:P9" si="2">SUM(F10:F16)</f>
        <v>816836.04</v>
      </c>
      <c r="G9" s="151">
        <f t="shared" si="2"/>
        <v>326226</v>
      </c>
      <c r="H9" s="151">
        <f t="shared" si="2"/>
        <v>490550.04</v>
      </c>
      <c r="I9" s="151">
        <f t="shared" si="2"/>
        <v>60</v>
      </c>
      <c r="J9" s="151">
        <f t="shared" si="2"/>
        <v>0</v>
      </c>
      <c r="K9" s="151">
        <f t="shared" si="2"/>
        <v>0</v>
      </c>
      <c r="L9" s="151">
        <f t="shared" si="2"/>
        <v>0</v>
      </c>
      <c r="M9" s="151">
        <f t="shared" si="2"/>
        <v>0</v>
      </c>
      <c r="N9" s="151">
        <f t="shared" si="2"/>
        <v>0</v>
      </c>
      <c r="O9" s="151">
        <f t="shared" si="2"/>
        <v>0</v>
      </c>
      <c r="P9" s="151">
        <f t="shared" si="2"/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366861.04</v>
      </c>
      <c r="G10" s="151">
        <v>216251</v>
      </c>
      <c r="H10" s="151">
        <v>150550.04</v>
      </c>
      <c r="I10" s="151">
        <v>60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340000</v>
      </c>
      <c r="G11" s="151">
        <v>0</v>
      </c>
      <c r="H11" s="151">
        <v>340000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32065.76</v>
      </c>
      <c r="G12" s="151">
        <v>32065.76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95</v>
      </c>
      <c r="D13" s="150" t="s">
        <v>88</v>
      </c>
      <c r="E13" s="150" t="s">
        <v>96</v>
      </c>
      <c r="F13" s="151">
        <v>16032.88</v>
      </c>
      <c r="G13" s="151">
        <v>16032.88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97</v>
      </c>
      <c r="C14" s="150" t="s">
        <v>87</v>
      </c>
      <c r="D14" s="150" t="s">
        <v>88</v>
      </c>
      <c r="E14" s="150" t="s">
        <v>98</v>
      </c>
      <c r="F14" s="151">
        <v>1603.29</v>
      </c>
      <c r="G14" s="151">
        <v>1603.29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100</v>
      </c>
      <c r="C15" s="150" t="s">
        <v>87</v>
      </c>
      <c r="D15" s="150" t="s">
        <v>88</v>
      </c>
      <c r="E15" s="150" t="s">
        <v>101</v>
      </c>
      <c r="F15" s="151">
        <v>12225.07</v>
      </c>
      <c r="G15" s="151">
        <v>12225.07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90</v>
      </c>
      <c r="C16" s="150" t="s">
        <v>87</v>
      </c>
      <c r="D16" s="150" t="s">
        <v>88</v>
      </c>
      <c r="E16" s="150" t="s">
        <v>103</v>
      </c>
      <c r="F16" s="151">
        <v>48048</v>
      </c>
      <c r="G16" s="151">
        <v>48048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221</v>
      </c>
      <c r="H1" s="125"/>
    </row>
    <row r="2" ht="20.1" customHeight="1" spans="1:8">
      <c r="A2" s="104" t="s">
        <v>222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223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224</v>
      </c>
      <c r="G5" s="130" t="s">
        <v>225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f>E8</f>
        <v>476836.04</v>
      </c>
      <c r="F7" s="140">
        <f>F8</f>
        <v>326286</v>
      </c>
      <c r="G7" s="141">
        <f>G8</f>
        <v>150550.04</v>
      </c>
      <c r="H7" s="125"/>
    </row>
    <row r="8" customHeight="1" spans="1:8">
      <c r="A8" s="137"/>
      <c r="B8" s="137"/>
      <c r="C8" s="137" t="s">
        <v>168</v>
      </c>
      <c r="D8" s="137" t="s">
        <v>169</v>
      </c>
      <c r="E8" s="140">
        <f>E9+E19+E27</f>
        <v>476836.04</v>
      </c>
      <c r="F8" s="140">
        <f>F9+F19+F27</f>
        <v>326286</v>
      </c>
      <c r="G8" s="141">
        <f>G9+G19+G27</f>
        <v>150550.04</v>
      </c>
      <c r="H8" s="125"/>
    </row>
    <row r="9" customHeight="1" spans="1:8">
      <c r="A9" s="137"/>
      <c r="B9" s="137"/>
      <c r="C9" s="137" t="s">
        <v>226</v>
      </c>
      <c r="D9" s="137" t="s">
        <v>227</v>
      </c>
      <c r="E9" s="140">
        <f>SUM(E10:E18)</f>
        <v>326226</v>
      </c>
      <c r="F9" s="140">
        <f>SUM(F10:F18)</f>
        <v>326226</v>
      </c>
      <c r="G9" s="141">
        <f>SUM(G10:G18)</f>
        <v>0</v>
      </c>
      <c r="H9" s="125"/>
    </row>
    <row r="10" customHeight="1" spans="1:8">
      <c r="A10" s="137" t="s">
        <v>228</v>
      </c>
      <c r="B10" s="137" t="s">
        <v>229</v>
      </c>
      <c r="C10" s="137" t="s">
        <v>88</v>
      </c>
      <c r="D10" s="137" t="s">
        <v>230</v>
      </c>
      <c r="E10" s="140">
        <v>107124</v>
      </c>
      <c r="F10" s="140">
        <v>107124</v>
      </c>
      <c r="G10" s="141">
        <v>0</v>
      </c>
      <c r="H10" s="125"/>
    </row>
    <row r="11" customHeight="1" spans="1:8">
      <c r="A11" s="137" t="s">
        <v>228</v>
      </c>
      <c r="B11" s="137" t="s">
        <v>231</v>
      </c>
      <c r="C11" s="137" t="s">
        <v>88</v>
      </c>
      <c r="D11" s="137" t="s">
        <v>232</v>
      </c>
      <c r="E11" s="140">
        <v>84360</v>
      </c>
      <c r="F11" s="140">
        <v>84360</v>
      </c>
      <c r="G11" s="141">
        <v>0</v>
      </c>
      <c r="H11" s="125"/>
    </row>
    <row r="12" customHeight="1" spans="1:8">
      <c r="A12" s="137" t="s">
        <v>228</v>
      </c>
      <c r="B12" s="137" t="s">
        <v>233</v>
      </c>
      <c r="C12" s="137" t="s">
        <v>88</v>
      </c>
      <c r="D12" s="137" t="s">
        <v>234</v>
      </c>
      <c r="E12" s="140">
        <v>8927</v>
      </c>
      <c r="F12" s="140">
        <v>8927</v>
      </c>
      <c r="G12" s="141">
        <v>0</v>
      </c>
      <c r="H12" s="125"/>
    </row>
    <row r="13" customHeight="1" spans="1:8">
      <c r="A13" s="137" t="s">
        <v>228</v>
      </c>
      <c r="B13" s="137" t="s">
        <v>235</v>
      </c>
      <c r="C13" s="137" t="s">
        <v>88</v>
      </c>
      <c r="D13" s="137" t="s">
        <v>236</v>
      </c>
      <c r="E13" s="140">
        <v>15840</v>
      </c>
      <c r="F13" s="140">
        <v>15840</v>
      </c>
      <c r="G13" s="141">
        <v>0</v>
      </c>
      <c r="H13" s="125"/>
    </row>
    <row r="14" customHeight="1" spans="1:8">
      <c r="A14" s="137" t="s">
        <v>228</v>
      </c>
      <c r="B14" s="137" t="s">
        <v>237</v>
      </c>
      <c r="C14" s="137" t="s">
        <v>88</v>
      </c>
      <c r="D14" s="137" t="s">
        <v>238</v>
      </c>
      <c r="E14" s="140">
        <v>32065.76</v>
      </c>
      <c r="F14" s="140">
        <v>32065.76</v>
      </c>
      <c r="G14" s="141">
        <v>0</v>
      </c>
      <c r="H14" s="125"/>
    </row>
    <row r="15" customHeight="1" spans="1:8">
      <c r="A15" s="137" t="s">
        <v>228</v>
      </c>
      <c r="B15" s="137" t="s">
        <v>239</v>
      </c>
      <c r="C15" s="137" t="s">
        <v>88</v>
      </c>
      <c r="D15" s="137" t="s">
        <v>240</v>
      </c>
      <c r="E15" s="140">
        <v>16032.88</v>
      </c>
      <c r="F15" s="140">
        <v>16032.88</v>
      </c>
      <c r="G15" s="141">
        <v>0</v>
      </c>
      <c r="H15" s="125"/>
    </row>
    <row r="16" customHeight="1" spans="1:8">
      <c r="A16" s="137" t="s">
        <v>228</v>
      </c>
      <c r="B16" s="137" t="s">
        <v>241</v>
      </c>
      <c r="C16" s="137" t="s">
        <v>88</v>
      </c>
      <c r="D16" s="137" t="s">
        <v>242</v>
      </c>
      <c r="E16" s="140">
        <v>12225.07</v>
      </c>
      <c r="F16" s="140">
        <v>12225.07</v>
      </c>
      <c r="G16" s="141">
        <v>0</v>
      </c>
      <c r="H16"/>
    </row>
    <row r="17" customHeight="1" spans="1:8">
      <c r="A17" s="137" t="s">
        <v>228</v>
      </c>
      <c r="B17" s="137" t="s">
        <v>243</v>
      </c>
      <c r="C17" s="137" t="s">
        <v>88</v>
      </c>
      <c r="D17" s="137" t="s">
        <v>244</v>
      </c>
      <c r="E17" s="140">
        <v>1603.29</v>
      </c>
      <c r="F17" s="140">
        <v>1603.29</v>
      </c>
      <c r="G17" s="141">
        <v>0</v>
      </c>
      <c r="H17"/>
    </row>
    <row r="18" customHeight="1" spans="1:8">
      <c r="A18" s="137" t="s">
        <v>228</v>
      </c>
      <c r="B18" s="137" t="s">
        <v>245</v>
      </c>
      <c r="C18" s="137" t="s">
        <v>88</v>
      </c>
      <c r="D18" s="137" t="s">
        <v>103</v>
      </c>
      <c r="E18" s="140">
        <v>48048</v>
      </c>
      <c r="F18" s="140">
        <v>48048</v>
      </c>
      <c r="G18" s="141">
        <v>0</v>
      </c>
      <c r="H18"/>
    </row>
    <row r="19" customHeight="1" spans="1:8">
      <c r="A19" s="137"/>
      <c r="B19" s="137"/>
      <c r="C19" s="137" t="s">
        <v>246</v>
      </c>
      <c r="D19" s="137" t="s">
        <v>247</v>
      </c>
      <c r="E19" s="140">
        <f>SUM(E20:E26)</f>
        <v>150550.04</v>
      </c>
      <c r="F19" s="140">
        <f>SUM(F20:F26)</f>
        <v>0</v>
      </c>
      <c r="G19" s="141">
        <f>SUM(G20:G26)</f>
        <v>150550.04</v>
      </c>
      <c r="H19"/>
    </row>
    <row r="20" customHeight="1" spans="1:8">
      <c r="A20" s="137" t="s">
        <v>248</v>
      </c>
      <c r="B20" s="137" t="s">
        <v>249</v>
      </c>
      <c r="C20" s="137" t="s">
        <v>88</v>
      </c>
      <c r="D20" s="137" t="s">
        <v>250</v>
      </c>
      <c r="E20" s="140">
        <v>21250</v>
      </c>
      <c r="F20" s="140">
        <v>0</v>
      </c>
      <c r="G20" s="141">
        <v>21250</v>
      </c>
      <c r="H20"/>
    </row>
    <row r="21" customHeight="1" spans="1:8">
      <c r="A21" s="137" t="s">
        <v>248</v>
      </c>
      <c r="B21" s="137" t="s">
        <v>251</v>
      </c>
      <c r="C21" s="137" t="s">
        <v>88</v>
      </c>
      <c r="D21" s="137" t="s">
        <v>252</v>
      </c>
      <c r="E21" s="140">
        <v>5000</v>
      </c>
      <c r="F21" s="140">
        <v>0</v>
      </c>
      <c r="G21" s="141">
        <v>5000</v>
      </c>
      <c r="H21"/>
    </row>
    <row r="22" customHeight="1" spans="1:8">
      <c r="A22" s="137" t="s">
        <v>248</v>
      </c>
      <c r="B22" s="137" t="s">
        <v>253</v>
      </c>
      <c r="C22" s="137" t="s">
        <v>88</v>
      </c>
      <c r="D22" s="137" t="s">
        <v>254</v>
      </c>
      <c r="E22" s="140">
        <v>57300.04</v>
      </c>
      <c r="F22" s="140">
        <v>0</v>
      </c>
      <c r="G22" s="141">
        <v>57300.04</v>
      </c>
      <c r="H22"/>
    </row>
    <row r="23" customHeight="1" spans="1:8">
      <c r="A23" s="137" t="s">
        <v>248</v>
      </c>
      <c r="B23" s="137" t="s">
        <v>255</v>
      </c>
      <c r="C23" s="137" t="s">
        <v>88</v>
      </c>
      <c r="D23" s="137" t="s">
        <v>256</v>
      </c>
      <c r="E23" s="140">
        <v>12000</v>
      </c>
      <c r="F23" s="140">
        <v>0</v>
      </c>
      <c r="G23" s="141">
        <v>12000</v>
      </c>
      <c r="H23"/>
    </row>
    <row r="24" customHeight="1" spans="1:8">
      <c r="A24" s="137" t="s">
        <v>248</v>
      </c>
      <c r="B24" s="137" t="s">
        <v>257</v>
      </c>
      <c r="C24" s="137" t="s">
        <v>88</v>
      </c>
      <c r="D24" s="137" t="s">
        <v>194</v>
      </c>
      <c r="E24" s="140">
        <v>30000</v>
      </c>
      <c r="F24" s="140">
        <v>0</v>
      </c>
      <c r="G24" s="141">
        <v>30000</v>
      </c>
      <c r="H24"/>
    </row>
    <row r="25" customHeight="1" spans="1:8">
      <c r="A25" s="137" t="s">
        <v>248</v>
      </c>
      <c r="B25" s="137" t="s">
        <v>258</v>
      </c>
      <c r="C25" s="137" t="s">
        <v>88</v>
      </c>
      <c r="D25" s="137" t="s">
        <v>259</v>
      </c>
      <c r="E25" s="140">
        <v>23400</v>
      </c>
      <c r="F25" s="140">
        <v>0</v>
      </c>
      <c r="G25" s="141">
        <v>23400</v>
      </c>
      <c r="H25"/>
    </row>
    <row r="26" customHeight="1" spans="1:8">
      <c r="A26" s="137" t="s">
        <v>248</v>
      </c>
      <c r="B26" s="137" t="s">
        <v>260</v>
      </c>
      <c r="C26" s="137" t="s">
        <v>88</v>
      </c>
      <c r="D26" s="137" t="s">
        <v>198</v>
      </c>
      <c r="E26" s="140">
        <v>1600</v>
      </c>
      <c r="F26" s="140">
        <v>0</v>
      </c>
      <c r="G26" s="141">
        <v>1600</v>
      </c>
      <c r="H26"/>
    </row>
    <row r="27" customHeight="1" spans="1:8">
      <c r="A27" s="137"/>
      <c r="B27" s="137"/>
      <c r="C27" s="137" t="s">
        <v>261</v>
      </c>
      <c r="D27" s="137" t="s">
        <v>262</v>
      </c>
      <c r="E27" s="140">
        <f>E28</f>
        <v>60</v>
      </c>
      <c r="F27" s="140">
        <f>F28</f>
        <v>60</v>
      </c>
      <c r="G27" s="141">
        <f>G28</f>
        <v>0</v>
      </c>
      <c r="H27"/>
    </row>
    <row r="28" customHeight="1" spans="1:8">
      <c r="A28" s="137" t="s">
        <v>263</v>
      </c>
      <c r="B28" s="137" t="s">
        <v>264</v>
      </c>
      <c r="C28" s="137" t="s">
        <v>88</v>
      </c>
      <c r="D28" s="137" t="s">
        <v>265</v>
      </c>
      <c r="E28" s="140">
        <v>60</v>
      </c>
      <c r="F28" s="140">
        <v>60</v>
      </c>
      <c r="G28" s="141">
        <v>0</v>
      </c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 救世主 ！</cp:lastModifiedBy>
  <cp:revision>1</cp:revision>
  <dcterms:created xsi:type="dcterms:W3CDTF">2018-08-27T07:11:00Z</dcterms:created>
  <cp:lastPrinted>2020-05-25T03:31:00Z</cp:lastPrinted>
  <dcterms:modified xsi:type="dcterms:W3CDTF">2020-06-12T03:44:45Z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7345384</vt:i4>
  </property>
</Properties>
</file>